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AT\Desktop\PROJECT WRMD\2019_2562\2019 วัดน้ำ-Rating curve\2019 Revise Rating curve บ้าน กม29\"/>
    </mc:Choice>
  </mc:AlternateContent>
  <bookViews>
    <workbookView xWindow="0" yWindow="0" windowWidth="15675" windowHeight="7590" tabRatio="540"/>
  </bookViews>
  <sheets>
    <sheet name="data" sheetId="1" r:id="rId1"/>
    <sheet name="curve" sheetId="2" r:id="rId2"/>
    <sheet name="compare_curve" sheetId="11" r:id="rId3"/>
    <sheet name="2018_power" sheetId="12" r:id="rId4"/>
    <sheet name="Check" sheetId="13" r:id="rId5"/>
  </sheets>
  <definedNames>
    <definedName name="_xlnm.Print_Area" localSheetId="2">compare_curve!$A$1:$L$34</definedName>
    <definedName name="_xlnm.Print_Area" localSheetId="1">curve!$A$1:$L$34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8" i="12" l="1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E124" i="12"/>
  <c r="E125" i="12"/>
  <c r="E126" i="12"/>
  <c r="E127" i="12"/>
  <c r="E128" i="12"/>
  <c r="E129" i="12"/>
  <c r="E130" i="12"/>
  <c r="E131" i="12"/>
  <c r="E132" i="12"/>
  <c r="E133" i="12"/>
  <c r="E134" i="12"/>
  <c r="E135" i="12"/>
  <c r="E136" i="12"/>
  <c r="E137" i="12"/>
  <c r="E138" i="12"/>
  <c r="E139" i="12"/>
  <c r="E140" i="12"/>
  <c r="E141" i="12"/>
  <c r="E142" i="12"/>
  <c r="E143" i="12"/>
  <c r="E144" i="12"/>
  <c r="E145" i="12"/>
  <c r="E146" i="12"/>
  <c r="E147" i="12"/>
  <c r="E148" i="12"/>
  <c r="E149" i="12"/>
  <c r="E150" i="12"/>
  <c r="E151" i="12"/>
  <c r="E152" i="12"/>
  <c r="E153" i="12"/>
  <c r="E154" i="12"/>
  <c r="E155" i="12"/>
  <c r="E156" i="12"/>
  <c r="E157" i="12"/>
  <c r="E158" i="12"/>
  <c r="E159" i="12"/>
  <c r="E160" i="12"/>
  <c r="E161" i="12"/>
  <c r="E162" i="12"/>
  <c r="E163" i="12"/>
  <c r="E164" i="12"/>
  <c r="E165" i="12"/>
  <c r="E166" i="12"/>
  <c r="E167" i="12"/>
  <c r="E168" i="12"/>
  <c r="E169" i="12"/>
  <c r="E170" i="12"/>
  <c r="E171" i="12"/>
  <c r="E172" i="12"/>
  <c r="E173" i="12"/>
  <c r="E174" i="12"/>
  <c r="E175" i="12"/>
  <c r="E176" i="12"/>
  <c r="E177" i="12"/>
  <c r="E178" i="12"/>
  <c r="E179" i="12"/>
  <c r="E180" i="12"/>
  <c r="E181" i="12"/>
  <c r="E182" i="12"/>
  <c r="E183" i="12"/>
  <c r="E184" i="12"/>
  <c r="E185" i="12"/>
  <c r="E186" i="12"/>
  <c r="E187" i="12"/>
  <c r="E188" i="12"/>
  <c r="E189" i="12"/>
  <c r="E190" i="12"/>
  <c r="E191" i="12"/>
  <c r="E192" i="12"/>
  <c r="E193" i="12"/>
  <c r="E194" i="12"/>
  <c r="E195" i="12"/>
  <c r="E196" i="12"/>
  <c r="E197" i="12"/>
  <c r="E198" i="12"/>
  <c r="E199" i="12"/>
  <c r="E200" i="12"/>
  <c r="E201" i="12"/>
  <c r="E202" i="12"/>
  <c r="E203" i="12"/>
  <c r="E204" i="12"/>
  <c r="E205" i="12"/>
  <c r="E206" i="12"/>
  <c r="E207" i="12"/>
  <c r="E208" i="12"/>
  <c r="E209" i="12"/>
  <c r="E210" i="12"/>
  <c r="E211" i="12"/>
  <c r="E212" i="12"/>
  <c r="E213" i="12"/>
  <c r="E214" i="12"/>
  <c r="E215" i="12"/>
  <c r="E216" i="12"/>
  <c r="E217" i="12"/>
  <c r="E218" i="12"/>
  <c r="E219" i="12"/>
  <c r="E220" i="12"/>
  <c r="E221" i="12"/>
  <c r="E222" i="12"/>
  <c r="E223" i="12"/>
  <c r="E224" i="12"/>
  <c r="E225" i="12"/>
  <c r="E226" i="12"/>
  <c r="E227" i="12"/>
  <c r="E228" i="12"/>
  <c r="E229" i="12"/>
  <c r="E230" i="12"/>
  <c r="E231" i="12"/>
  <c r="E232" i="12"/>
  <c r="E233" i="12"/>
  <c r="E234" i="12"/>
  <c r="E235" i="12"/>
  <c r="E236" i="12"/>
  <c r="E237" i="12"/>
  <c r="E238" i="12"/>
  <c r="E239" i="12"/>
  <c r="E240" i="12"/>
  <c r="E241" i="12"/>
  <c r="E242" i="12"/>
  <c r="E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217" i="12"/>
  <c r="D218" i="12"/>
  <c r="D219" i="12"/>
  <c r="D220" i="12"/>
  <c r="D221" i="12"/>
  <c r="D222" i="12"/>
  <c r="D223" i="12"/>
  <c r="D224" i="12"/>
  <c r="D225" i="12"/>
  <c r="D226" i="12"/>
  <c r="D227" i="12"/>
  <c r="D228" i="12"/>
  <c r="D229" i="12"/>
  <c r="D230" i="12"/>
  <c r="D231" i="12"/>
  <c r="D232" i="12"/>
  <c r="D233" i="12"/>
  <c r="D234" i="12"/>
  <c r="D235" i="12"/>
  <c r="D236" i="12"/>
  <c r="D237" i="12"/>
  <c r="D238" i="12"/>
  <c r="D239" i="12"/>
  <c r="D240" i="12"/>
  <c r="D241" i="12"/>
  <c r="D242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AE9" i="12" l="1"/>
  <c r="AE10" i="12"/>
  <c r="AE11" i="12"/>
  <c r="AE12" i="12"/>
  <c r="AE13" i="12"/>
  <c r="AE14" i="12"/>
  <c r="AE15" i="12"/>
  <c r="AE16" i="12"/>
  <c r="AE17" i="12"/>
  <c r="D6" i="12" l="1"/>
  <c r="D46" i="12" l="1"/>
  <c r="P7" i="13" l="1"/>
  <c r="Q7" i="13"/>
  <c r="R7" i="13"/>
  <c r="S7" i="13"/>
  <c r="T7" i="13"/>
  <c r="U7" i="13"/>
  <c r="V7" i="13"/>
  <c r="W7" i="13"/>
  <c r="X7" i="13"/>
  <c r="Y7" i="13"/>
  <c r="Z7" i="13"/>
  <c r="P8" i="13"/>
  <c r="Q8" i="13"/>
  <c r="R8" i="13"/>
  <c r="S8" i="13"/>
  <c r="T8" i="13"/>
  <c r="U8" i="13"/>
  <c r="V8" i="13"/>
  <c r="W8" i="13"/>
  <c r="X8" i="13"/>
  <c r="Y8" i="13"/>
  <c r="Z8" i="13"/>
  <c r="P9" i="13"/>
  <c r="Q9" i="13"/>
  <c r="R9" i="13"/>
  <c r="S9" i="13"/>
  <c r="T9" i="13"/>
  <c r="U9" i="13"/>
  <c r="V9" i="13"/>
  <c r="W9" i="13"/>
  <c r="X9" i="13"/>
  <c r="Y9" i="13"/>
  <c r="Z9" i="13"/>
  <c r="P10" i="13"/>
  <c r="Q10" i="13"/>
  <c r="R10" i="13"/>
  <c r="S10" i="13"/>
  <c r="T10" i="13"/>
  <c r="U10" i="13"/>
  <c r="V10" i="13"/>
  <c r="W10" i="13"/>
  <c r="X10" i="13"/>
  <c r="Y10" i="13"/>
  <c r="Z10" i="13"/>
  <c r="P11" i="13"/>
  <c r="Q11" i="13"/>
  <c r="R11" i="13"/>
  <c r="S11" i="13"/>
  <c r="T11" i="13"/>
  <c r="U11" i="13"/>
  <c r="V11" i="13"/>
  <c r="W11" i="13"/>
  <c r="X11" i="13"/>
  <c r="Y11" i="13"/>
  <c r="Z11" i="13"/>
  <c r="P12" i="13"/>
  <c r="Q12" i="13"/>
  <c r="R12" i="13"/>
  <c r="S12" i="13"/>
  <c r="T12" i="13"/>
  <c r="U12" i="13"/>
  <c r="V12" i="13"/>
  <c r="W12" i="13"/>
  <c r="X12" i="13"/>
  <c r="Y12" i="13"/>
  <c r="Z12" i="13"/>
  <c r="P13" i="13"/>
  <c r="Q13" i="13"/>
  <c r="R13" i="13"/>
  <c r="S13" i="13"/>
  <c r="T13" i="13"/>
  <c r="U13" i="13"/>
  <c r="V13" i="13"/>
  <c r="W13" i="13"/>
  <c r="X13" i="13"/>
  <c r="Y13" i="13"/>
  <c r="Z13" i="13"/>
  <c r="P14" i="13"/>
  <c r="Q14" i="13"/>
  <c r="R14" i="13"/>
  <c r="S14" i="13"/>
  <c r="T14" i="13"/>
  <c r="U14" i="13"/>
  <c r="V14" i="13"/>
  <c r="W14" i="13"/>
  <c r="X14" i="13"/>
  <c r="Y14" i="13"/>
  <c r="Z14" i="13"/>
  <c r="P15" i="13"/>
  <c r="Q15" i="13"/>
  <c r="R15" i="13"/>
  <c r="S15" i="13"/>
  <c r="T15" i="13"/>
  <c r="U15" i="13"/>
  <c r="V15" i="13"/>
  <c r="W15" i="13"/>
  <c r="X15" i="13"/>
  <c r="Y15" i="13"/>
  <c r="Z15" i="13"/>
  <c r="P16" i="13"/>
  <c r="Q16" i="13"/>
  <c r="R16" i="13"/>
  <c r="S16" i="13"/>
  <c r="T16" i="13"/>
  <c r="U16" i="13"/>
  <c r="V16" i="13"/>
  <c r="W16" i="13"/>
  <c r="X16" i="13"/>
  <c r="Y16" i="13"/>
  <c r="Z16" i="13"/>
  <c r="P17" i="13"/>
  <c r="Q17" i="13"/>
  <c r="R17" i="13"/>
  <c r="S17" i="13"/>
  <c r="T17" i="13"/>
  <c r="U17" i="13"/>
  <c r="V17" i="13"/>
  <c r="W17" i="13"/>
  <c r="X17" i="13"/>
  <c r="Y17" i="13"/>
  <c r="Z17" i="13"/>
  <c r="P18" i="13"/>
  <c r="Q18" i="13"/>
  <c r="R18" i="13"/>
  <c r="S18" i="13"/>
  <c r="T18" i="13"/>
  <c r="U18" i="13"/>
  <c r="V18" i="13"/>
  <c r="W18" i="13"/>
  <c r="X18" i="13"/>
  <c r="Y18" i="13"/>
  <c r="Z18" i="13"/>
  <c r="P19" i="13"/>
  <c r="Q19" i="13"/>
  <c r="R19" i="13"/>
  <c r="S19" i="13"/>
  <c r="T19" i="13"/>
  <c r="U19" i="13"/>
  <c r="V19" i="13"/>
  <c r="W19" i="13"/>
  <c r="X19" i="13"/>
  <c r="Y19" i="13"/>
  <c r="Z19" i="13"/>
  <c r="P20" i="13"/>
  <c r="Q20" i="13"/>
  <c r="R20" i="13"/>
  <c r="S20" i="13"/>
  <c r="T20" i="13"/>
  <c r="U20" i="13"/>
  <c r="V20" i="13"/>
  <c r="W20" i="13"/>
  <c r="X20" i="13"/>
  <c r="Y20" i="13"/>
  <c r="Z20" i="13"/>
  <c r="P21" i="13"/>
  <c r="Q21" i="13"/>
  <c r="R21" i="13"/>
  <c r="S21" i="13"/>
  <c r="T21" i="13"/>
  <c r="U21" i="13"/>
  <c r="V21" i="13"/>
  <c r="W21" i="13"/>
  <c r="X21" i="13"/>
  <c r="Y21" i="13"/>
  <c r="Z21" i="13"/>
  <c r="P22" i="13"/>
  <c r="Q22" i="13"/>
  <c r="R22" i="13"/>
  <c r="S22" i="13"/>
  <c r="T22" i="13"/>
  <c r="U22" i="13"/>
  <c r="V22" i="13"/>
  <c r="W22" i="13"/>
  <c r="X22" i="13"/>
  <c r="Y22" i="13"/>
  <c r="Z22" i="13"/>
  <c r="P23" i="13"/>
  <c r="Q23" i="13"/>
  <c r="R23" i="13"/>
  <c r="S23" i="13"/>
  <c r="T23" i="13"/>
  <c r="U23" i="13"/>
  <c r="V23" i="13"/>
  <c r="W23" i="13"/>
  <c r="X23" i="13"/>
  <c r="Y23" i="13"/>
  <c r="Z23" i="13"/>
  <c r="P24" i="13"/>
  <c r="Q24" i="13"/>
  <c r="R24" i="13"/>
  <c r="S24" i="13"/>
  <c r="T24" i="13"/>
  <c r="U24" i="13"/>
  <c r="V24" i="13"/>
  <c r="W24" i="13"/>
  <c r="X24" i="13"/>
  <c r="Y24" i="13"/>
  <c r="Z24" i="13"/>
  <c r="P25" i="13"/>
  <c r="Q25" i="13"/>
  <c r="R25" i="13"/>
  <c r="S25" i="13"/>
  <c r="T25" i="13"/>
  <c r="U25" i="13"/>
  <c r="V25" i="13"/>
  <c r="W25" i="13"/>
  <c r="X25" i="13"/>
  <c r="Y25" i="13"/>
  <c r="Z25" i="13"/>
  <c r="P26" i="13"/>
  <c r="Q26" i="13"/>
  <c r="R26" i="13"/>
  <c r="S26" i="13"/>
  <c r="T26" i="13"/>
  <c r="U26" i="13"/>
  <c r="V26" i="13"/>
  <c r="W26" i="13"/>
  <c r="X26" i="13"/>
  <c r="Y26" i="13"/>
  <c r="Z26" i="13"/>
  <c r="P27" i="13"/>
  <c r="Q27" i="13"/>
  <c r="R27" i="13"/>
  <c r="S27" i="13"/>
  <c r="T27" i="13"/>
  <c r="U27" i="13"/>
  <c r="V27" i="13"/>
  <c r="W27" i="13"/>
  <c r="X27" i="13"/>
  <c r="Y27" i="13"/>
  <c r="Z27" i="13"/>
  <c r="P28" i="13"/>
  <c r="Q28" i="13"/>
  <c r="R28" i="13"/>
  <c r="S28" i="13"/>
  <c r="T28" i="13"/>
  <c r="U28" i="13"/>
  <c r="V28" i="13"/>
  <c r="W28" i="13"/>
  <c r="X28" i="13"/>
  <c r="Y28" i="13"/>
  <c r="Z28" i="13"/>
  <c r="P29" i="13"/>
  <c r="Q29" i="13"/>
  <c r="R29" i="13"/>
  <c r="S29" i="13"/>
  <c r="T29" i="13"/>
  <c r="U29" i="13"/>
  <c r="V29" i="13"/>
  <c r="W29" i="13"/>
  <c r="X29" i="13"/>
  <c r="Y29" i="13"/>
  <c r="Z29" i="13"/>
  <c r="P30" i="13"/>
  <c r="Q30" i="13"/>
  <c r="R30" i="13"/>
  <c r="S30" i="13"/>
  <c r="T30" i="13"/>
  <c r="U30" i="13"/>
  <c r="V30" i="13"/>
  <c r="W30" i="13"/>
  <c r="X30" i="13"/>
  <c r="Y30" i="13"/>
  <c r="Z30" i="13"/>
  <c r="P31" i="13"/>
  <c r="Q31" i="13"/>
  <c r="R31" i="13"/>
  <c r="S31" i="13"/>
  <c r="T31" i="13"/>
  <c r="U31" i="13"/>
  <c r="V31" i="13"/>
  <c r="W31" i="13"/>
  <c r="X31" i="13"/>
  <c r="Y31" i="13"/>
  <c r="Z31" i="13"/>
  <c r="P32" i="13"/>
  <c r="Q32" i="13"/>
  <c r="R32" i="13"/>
  <c r="S32" i="13"/>
  <c r="T32" i="13"/>
  <c r="U32" i="13"/>
  <c r="V32" i="13"/>
  <c r="W32" i="13"/>
  <c r="X32" i="13"/>
  <c r="Y32" i="13"/>
  <c r="Z32" i="13"/>
  <c r="P33" i="13"/>
  <c r="Q33" i="13"/>
  <c r="R33" i="13"/>
  <c r="S33" i="13"/>
  <c r="T33" i="13"/>
  <c r="U33" i="13"/>
  <c r="V33" i="13"/>
  <c r="W33" i="13"/>
  <c r="X33" i="13"/>
  <c r="Y33" i="13"/>
  <c r="Z33" i="13"/>
  <c r="P34" i="13"/>
  <c r="Q34" i="13"/>
  <c r="R34" i="13"/>
  <c r="S34" i="13"/>
  <c r="T34" i="13"/>
  <c r="U34" i="13"/>
  <c r="V34" i="13"/>
  <c r="W34" i="13"/>
  <c r="X34" i="13"/>
  <c r="Y34" i="13"/>
  <c r="Z34" i="13"/>
  <c r="P35" i="13"/>
  <c r="Q35" i="13"/>
  <c r="R35" i="13"/>
  <c r="S35" i="13"/>
  <c r="T35" i="13"/>
  <c r="U35" i="13"/>
  <c r="V35" i="13"/>
  <c r="W35" i="13"/>
  <c r="X35" i="13"/>
  <c r="Y35" i="13"/>
  <c r="Z35" i="13"/>
  <c r="P36" i="13"/>
  <c r="Q36" i="13"/>
  <c r="R36" i="13"/>
  <c r="S36" i="13"/>
  <c r="T36" i="13"/>
  <c r="U36" i="13"/>
  <c r="V36" i="13"/>
  <c r="W36" i="13"/>
  <c r="X36" i="13"/>
  <c r="Y36" i="13"/>
  <c r="Z36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A36" i="13"/>
  <c r="AA35" i="13"/>
  <c r="AA34" i="13"/>
  <c r="AA33" i="13"/>
  <c r="AA32" i="13"/>
  <c r="AA31" i="13"/>
  <c r="AA30" i="13"/>
  <c r="AA29" i="13"/>
  <c r="AA28" i="13"/>
  <c r="AA27" i="13"/>
  <c r="AA26" i="13"/>
  <c r="AA25" i="13"/>
  <c r="AA24" i="13"/>
  <c r="AA23" i="13"/>
  <c r="AA22" i="13"/>
  <c r="AA21" i="13"/>
  <c r="AA20" i="13"/>
  <c r="AA19" i="13"/>
  <c r="AA18" i="13"/>
  <c r="AA17" i="13"/>
  <c r="AA16" i="13"/>
  <c r="AA15" i="13"/>
  <c r="AA14" i="13"/>
  <c r="AA13" i="13"/>
  <c r="AA12" i="13"/>
  <c r="AA11" i="13"/>
  <c r="AA10" i="13"/>
  <c r="AA9" i="13"/>
  <c r="AA8" i="13"/>
  <c r="AA7" i="13"/>
  <c r="AJ7" i="13" l="1"/>
  <c r="AJ8" i="13"/>
  <c r="AJ9" i="13"/>
  <c r="AJ10" i="13"/>
  <c r="AJ11" i="13"/>
  <c r="AJ12" i="13"/>
  <c r="AJ13" i="13"/>
  <c r="AJ14" i="13"/>
  <c r="AJ15" i="13"/>
  <c r="AJ16" i="13"/>
  <c r="AJ17" i="13"/>
  <c r="AJ18" i="13"/>
  <c r="AJ19" i="13"/>
  <c r="AJ20" i="13"/>
  <c r="AJ21" i="13"/>
  <c r="AJ22" i="13"/>
  <c r="AJ23" i="13"/>
  <c r="AJ24" i="13"/>
  <c r="AJ25" i="13"/>
  <c r="AJ26" i="13"/>
  <c r="AJ27" i="13"/>
  <c r="AJ28" i="13"/>
  <c r="AJ29" i="13"/>
  <c r="AJ30" i="13"/>
  <c r="AJ31" i="13"/>
  <c r="AJ32" i="13"/>
  <c r="AJ33" i="13"/>
  <c r="AJ34" i="13"/>
  <c r="AJ35" i="13"/>
  <c r="AJ36" i="13"/>
  <c r="AJ37" i="13"/>
  <c r="AJ38" i="13"/>
  <c r="AJ39" i="13"/>
  <c r="AJ40" i="13"/>
  <c r="AJ41" i="13"/>
  <c r="AJ42" i="13"/>
  <c r="AJ43" i="13"/>
  <c r="AJ44" i="13"/>
  <c r="AJ45" i="13"/>
  <c r="AJ46" i="13"/>
  <c r="AJ47" i="13"/>
  <c r="AJ48" i="13"/>
  <c r="AJ49" i="13"/>
  <c r="AJ50" i="13"/>
  <c r="AJ51" i="13"/>
  <c r="AJ52" i="13"/>
  <c r="AJ53" i="13"/>
  <c r="AJ54" i="13"/>
  <c r="AJ55" i="13"/>
  <c r="AJ56" i="13"/>
  <c r="AJ57" i="13"/>
  <c r="AJ58" i="13"/>
  <c r="AJ59" i="13"/>
  <c r="AJ60" i="13"/>
  <c r="AJ61" i="13"/>
  <c r="AJ62" i="13"/>
  <c r="AJ63" i="13"/>
  <c r="AJ64" i="13"/>
  <c r="AJ65" i="13"/>
  <c r="AJ66" i="13"/>
  <c r="AJ67" i="13"/>
  <c r="AJ68" i="13"/>
  <c r="AJ69" i="13"/>
  <c r="AJ70" i="13"/>
  <c r="AJ71" i="13"/>
  <c r="AJ72" i="13"/>
  <c r="AJ73" i="13"/>
  <c r="AJ74" i="13"/>
  <c r="AJ75" i="13"/>
  <c r="AJ76" i="13"/>
  <c r="AJ77" i="13"/>
  <c r="AJ78" i="13"/>
  <c r="AJ79" i="13"/>
  <c r="AJ80" i="13"/>
  <c r="AJ81" i="13"/>
  <c r="AJ82" i="13"/>
  <c r="AJ83" i="13"/>
  <c r="AJ84" i="13"/>
  <c r="AJ85" i="13"/>
  <c r="AJ86" i="13"/>
  <c r="AJ87" i="13"/>
  <c r="AJ88" i="13"/>
  <c r="AJ89" i="13"/>
  <c r="AJ90" i="13"/>
  <c r="AJ91" i="13"/>
  <c r="AJ92" i="13"/>
  <c r="AJ93" i="13"/>
  <c r="AJ94" i="13"/>
  <c r="AJ95" i="13"/>
  <c r="AJ96" i="13"/>
  <c r="AJ97" i="13"/>
  <c r="AJ98" i="13"/>
  <c r="AJ99" i="13"/>
  <c r="AJ100" i="13"/>
  <c r="AJ101" i="13"/>
  <c r="AJ102" i="13"/>
  <c r="AJ103" i="13"/>
  <c r="AJ104" i="13"/>
  <c r="AJ105" i="13"/>
  <c r="AJ106" i="13"/>
  <c r="AJ107" i="13"/>
  <c r="AJ108" i="13"/>
  <c r="AJ109" i="13"/>
  <c r="AJ110" i="13"/>
  <c r="AJ111" i="13"/>
  <c r="AJ112" i="13"/>
  <c r="AJ113" i="13"/>
  <c r="AJ114" i="13"/>
  <c r="AJ115" i="13"/>
  <c r="AJ116" i="13"/>
  <c r="AJ117" i="13"/>
  <c r="AJ118" i="13"/>
  <c r="AJ119" i="13"/>
  <c r="AJ120" i="13"/>
  <c r="AJ121" i="13"/>
  <c r="AJ122" i="13"/>
  <c r="AJ123" i="13"/>
  <c r="AJ124" i="13"/>
  <c r="AJ125" i="13"/>
  <c r="AJ126" i="13"/>
  <c r="AJ127" i="13"/>
  <c r="AJ128" i="13"/>
  <c r="AJ129" i="13"/>
  <c r="AJ130" i="13"/>
  <c r="AJ131" i="13"/>
  <c r="AJ132" i="13"/>
  <c r="AJ133" i="13"/>
  <c r="AJ134" i="13"/>
  <c r="AJ135" i="13"/>
  <c r="AJ136" i="13"/>
  <c r="AJ137" i="13"/>
  <c r="AJ138" i="13"/>
  <c r="AJ139" i="13"/>
  <c r="AJ140" i="13"/>
  <c r="AJ141" i="13"/>
  <c r="AJ142" i="13"/>
  <c r="AJ143" i="13"/>
  <c r="AJ144" i="13"/>
  <c r="AJ145" i="13"/>
  <c r="AJ146" i="13"/>
  <c r="AJ147" i="13"/>
  <c r="AJ148" i="13"/>
  <c r="AJ149" i="13"/>
  <c r="AJ150" i="13"/>
  <c r="AJ151" i="13"/>
  <c r="AJ152" i="13"/>
  <c r="AJ153" i="13"/>
  <c r="AJ154" i="13"/>
  <c r="AJ155" i="13"/>
  <c r="AJ156" i="13"/>
  <c r="AJ157" i="13"/>
  <c r="AJ158" i="13"/>
  <c r="AJ159" i="13"/>
  <c r="AJ160" i="13"/>
  <c r="AJ161" i="13"/>
  <c r="AJ162" i="13"/>
  <c r="AJ163" i="13"/>
  <c r="AJ164" i="13"/>
  <c r="AJ165" i="13"/>
  <c r="AJ166" i="13"/>
  <c r="AJ167" i="13"/>
  <c r="AJ168" i="13"/>
  <c r="AJ169" i="13"/>
  <c r="AJ170" i="13"/>
  <c r="AJ171" i="13"/>
  <c r="AJ172" i="13"/>
  <c r="AJ173" i="13"/>
  <c r="AJ174" i="13"/>
  <c r="AJ175" i="13"/>
  <c r="AJ176" i="13"/>
  <c r="AJ177" i="13"/>
  <c r="AJ178" i="13"/>
  <c r="AJ179" i="13"/>
  <c r="AJ180" i="13"/>
  <c r="AJ181" i="13"/>
  <c r="AJ182" i="13"/>
  <c r="AJ183" i="13"/>
  <c r="AJ184" i="13"/>
  <c r="AJ185" i="13"/>
  <c r="AJ186" i="13"/>
  <c r="AJ187" i="13"/>
  <c r="AJ188" i="13"/>
  <c r="AJ189" i="13"/>
  <c r="AJ190" i="13"/>
  <c r="AJ191" i="13"/>
  <c r="AJ192" i="13"/>
  <c r="AJ193" i="13"/>
  <c r="AJ194" i="13"/>
  <c r="AJ195" i="13"/>
  <c r="AJ196" i="13"/>
  <c r="AJ197" i="13"/>
  <c r="AJ198" i="13"/>
  <c r="AJ199" i="13"/>
  <c r="AJ200" i="13"/>
  <c r="AJ201" i="13"/>
  <c r="AJ202" i="13"/>
  <c r="AJ203" i="13"/>
  <c r="AJ204" i="13"/>
  <c r="AJ205" i="13"/>
  <c r="AJ206" i="13"/>
  <c r="AJ207" i="13"/>
  <c r="AJ208" i="13"/>
  <c r="AJ209" i="13"/>
  <c r="AJ210" i="13"/>
  <c r="AJ211" i="13"/>
  <c r="AJ212" i="13"/>
  <c r="AJ213" i="13"/>
  <c r="AJ214" i="13"/>
  <c r="AJ215" i="13"/>
  <c r="AJ216" i="13"/>
  <c r="AJ217" i="13"/>
  <c r="AJ218" i="13"/>
  <c r="AJ219" i="13"/>
  <c r="AJ220" i="13"/>
  <c r="AJ221" i="13"/>
  <c r="AJ222" i="13"/>
  <c r="AJ223" i="13"/>
  <c r="AJ224" i="13"/>
  <c r="AJ225" i="13"/>
  <c r="AJ226" i="13"/>
  <c r="AJ227" i="13"/>
  <c r="AJ228" i="13"/>
  <c r="AJ229" i="13"/>
  <c r="AJ230" i="13"/>
  <c r="AJ231" i="13"/>
  <c r="AJ232" i="13"/>
  <c r="AJ233" i="13"/>
  <c r="AJ234" i="13"/>
  <c r="AJ235" i="13"/>
  <c r="AJ236" i="13"/>
  <c r="AJ237" i="13"/>
  <c r="AJ238" i="13"/>
  <c r="AJ239" i="13"/>
  <c r="AJ240" i="13"/>
  <c r="AJ241" i="13"/>
  <c r="AJ242" i="13"/>
  <c r="AJ243" i="13"/>
  <c r="AJ244" i="13"/>
  <c r="AJ245" i="13"/>
  <c r="AJ246" i="13"/>
  <c r="AJ247" i="13"/>
  <c r="AJ248" i="13"/>
  <c r="AJ249" i="13"/>
  <c r="AJ250" i="13"/>
  <c r="AJ251" i="13"/>
  <c r="AJ252" i="13"/>
  <c r="AJ253" i="13"/>
  <c r="AJ254" i="13"/>
  <c r="AJ255" i="13"/>
  <c r="AJ256" i="13"/>
  <c r="AJ257" i="13"/>
  <c r="AJ258" i="13"/>
  <c r="AJ259" i="13"/>
  <c r="AJ260" i="13"/>
  <c r="AJ261" i="13"/>
  <c r="AJ262" i="13"/>
  <c r="AJ263" i="13"/>
  <c r="AJ264" i="13"/>
  <c r="AJ265" i="13"/>
  <c r="AJ266" i="13"/>
  <c r="AJ267" i="13"/>
  <c r="AJ268" i="13"/>
  <c r="AJ269" i="13"/>
  <c r="AJ270" i="13"/>
  <c r="AJ271" i="13"/>
  <c r="AJ272" i="13"/>
  <c r="AJ273" i="13"/>
  <c r="AJ274" i="13"/>
  <c r="AJ275" i="13"/>
  <c r="AJ276" i="13"/>
  <c r="AJ277" i="13"/>
  <c r="AJ278" i="13"/>
  <c r="AJ279" i="13"/>
  <c r="AJ280" i="13"/>
  <c r="AJ281" i="13"/>
  <c r="AJ282" i="13"/>
  <c r="AJ283" i="13"/>
  <c r="AJ284" i="13"/>
  <c r="AJ285" i="13"/>
  <c r="AJ286" i="13"/>
  <c r="AJ287" i="13"/>
  <c r="AJ288" i="13"/>
  <c r="AJ289" i="13"/>
  <c r="AJ290" i="13"/>
  <c r="AJ291" i="13"/>
  <c r="AJ292" i="13"/>
  <c r="AJ293" i="13"/>
  <c r="AJ294" i="13"/>
  <c r="AJ295" i="13"/>
  <c r="AJ296" i="13"/>
  <c r="AJ297" i="13"/>
  <c r="AJ298" i="13"/>
  <c r="AJ299" i="13"/>
  <c r="AJ300" i="13"/>
  <c r="AJ301" i="13"/>
  <c r="AJ302" i="13"/>
  <c r="AJ303" i="13"/>
  <c r="AJ304" i="13"/>
  <c r="AJ305" i="13"/>
  <c r="AJ306" i="13"/>
  <c r="AJ307" i="13"/>
  <c r="AJ308" i="13"/>
  <c r="AJ309" i="13"/>
  <c r="AJ310" i="13"/>
  <c r="AJ311" i="13"/>
  <c r="AJ312" i="13"/>
  <c r="AJ313" i="13"/>
  <c r="AJ314" i="13"/>
  <c r="AJ315" i="13"/>
  <c r="AJ316" i="13"/>
  <c r="AJ317" i="13"/>
  <c r="AJ318" i="13"/>
  <c r="AJ319" i="13"/>
  <c r="AJ320" i="13"/>
  <c r="AJ321" i="13"/>
  <c r="AJ322" i="13"/>
  <c r="AJ323" i="13"/>
  <c r="AJ324" i="13"/>
  <c r="AJ325" i="13"/>
  <c r="AJ326" i="13"/>
  <c r="AJ327" i="13"/>
  <c r="AJ328" i="13"/>
  <c r="AJ329" i="13"/>
  <c r="AJ330" i="13"/>
  <c r="AJ331" i="13"/>
  <c r="AJ332" i="13"/>
  <c r="AJ333" i="13"/>
  <c r="AJ334" i="13"/>
  <c r="AJ335" i="13"/>
  <c r="AJ336" i="13"/>
  <c r="AJ337" i="13"/>
  <c r="AJ338" i="13"/>
  <c r="AJ339" i="13"/>
  <c r="AJ340" i="13"/>
  <c r="AJ341" i="13"/>
  <c r="AJ342" i="13"/>
  <c r="AJ343" i="13"/>
  <c r="AJ344" i="13"/>
  <c r="AJ345" i="13"/>
  <c r="AJ346" i="13"/>
  <c r="AJ347" i="13"/>
  <c r="AJ348" i="13"/>
  <c r="AJ349" i="13"/>
  <c r="AJ350" i="13"/>
  <c r="AJ351" i="13"/>
  <c r="AJ352" i="13"/>
  <c r="AJ353" i="13"/>
  <c r="AJ354" i="13"/>
  <c r="AJ355" i="13"/>
  <c r="AJ356" i="13"/>
  <c r="AJ357" i="13"/>
  <c r="AJ358" i="13"/>
  <c r="AJ359" i="13"/>
  <c r="AJ360" i="13"/>
  <c r="AJ361" i="13"/>
  <c r="AJ362" i="13"/>
  <c r="AJ363" i="13"/>
  <c r="AJ364" i="13"/>
  <c r="AJ365" i="13"/>
  <c r="AJ366" i="13"/>
  <c r="AJ367" i="13"/>
  <c r="AJ368" i="13"/>
  <c r="AJ369" i="13"/>
  <c r="AJ370" i="13"/>
  <c r="AJ6" i="13"/>
  <c r="AL187" i="13"/>
  <c r="AH4" i="13"/>
  <c r="AG4" i="13"/>
  <c r="AH3" i="13"/>
  <c r="AG3" i="13"/>
  <c r="AL370" i="13"/>
  <c r="AL311" i="13"/>
  <c r="AL280" i="13"/>
  <c r="AL219" i="13"/>
  <c r="AL158" i="13"/>
  <c r="AL127" i="13"/>
  <c r="AL66" i="13"/>
  <c r="AL369" i="13"/>
  <c r="AL310" i="13"/>
  <c r="AL279" i="13"/>
  <c r="AL249" i="13"/>
  <c r="AL218" i="13"/>
  <c r="AL188" i="13"/>
  <c r="AL157" i="13"/>
  <c r="AL126" i="13"/>
  <c r="AL96" i="13"/>
  <c r="AL65" i="13"/>
  <c r="AL35" i="13"/>
  <c r="AL368" i="13"/>
  <c r="AL309" i="13"/>
  <c r="AL278" i="13"/>
  <c r="AL248" i="13"/>
  <c r="AL217" i="13"/>
  <c r="AL156" i="13"/>
  <c r="AL125" i="13"/>
  <c r="AL95" i="13"/>
  <c r="AL64" i="13"/>
  <c r="AL34" i="13"/>
  <c r="AL367" i="13"/>
  <c r="AL339" i="13"/>
  <c r="AL308" i="13"/>
  <c r="AL277" i="13"/>
  <c r="AL247" i="13"/>
  <c r="AL216" i="13"/>
  <c r="AL186" i="13"/>
  <c r="AL155" i="13"/>
  <c r="AL124" i="13"/>
  <c r="AL94" i="13"/>
  <c r="AL63" i="13"/>
  <c r="AL33" i="13"/>
  <c r="AL366" i="13"/>
  <c r="AL338" i="13"/>
  <c r="AL307" i="13"/>
  <c r="AL276" i="13"/>
  <c r="AL246" i="13"/>
  <c r="AL215" i="13"/>
  <c r="AL185" i="13"/>
  <c r="AL154" i="13"/>
  <c r="AL123" i="13"/>
  <c r="AL93" i="13"/>
  <c r="AL62" i="13"/>
  <c r="AL32" i="13"/>
  <c r="AL365" i="13"/>
  <c r="AL337" i="13"/>
  <c r="AL306" i="13"/>
  <c r="AL275" i="13"/>
  <c r="AL245" i="13"/>
  <c r="AL214" i="13"/>
  <c r="AL184" i="13"/>
  <c r="AL153" i="13"/>
  <c r="AL122" i="13"/>
  <c r="AL92" i="13"/>
  <c r="AL61" i="13"/>
  <c r="AL31" i="13"/>
  <c r="AL364" i="13"/>
  <c r="AL336" i="13"/>
  <c r="AL305" i="13"/>
  <c r="AL274" i="13"/>
  <c r="AL244" i="13"/>
  <c r="AL213" i="13"/>
  <c r="AL183" i="13"/>
  <c r="AL152" i="13"/>
  <c r="AL121" i="13"/>
  <c r="AL91" i="13"/>
  <c r="AL60" i="13"/>
  <c r="AL30" i="13"/>
  <c r="AL363" i="13"/>
  <c r="AL335" i="13"/>
  <c r="AL304" i="13"/>
  <c r="AL273" i="13"/>
  <c r="AL243" i="13"/>
  <c r="AL212" i="13"/>
  <c r="AL182" i="13"/>
  <c r="AL151" i="13"/>
  <c r="AL120" i="13"/>
  <c r="AL90" i="13"/>
  <c r="AL59" i="13"/>
  <c r="AL29" i="13"/>
  <c r="AL362" i="13"/>
  <c r="AL334" i="13"/>
  <c r="AL303" i="13"/>
  <c r="AL272" i="13"/>
  <c r="AL242" i="13"/>
  <c r="AL211" i="13"/>
  <c r="AL181" i="13"/>
  <c r="AL150" i="13"/>
  <c r="AL119" i="13"/>
  <c r="AL89" i="13"/>
  <c r="AL58" i="13"/>
  <c r="AL28" i="13"/>
  <c r="AL361" i="13"/>
  <c r="AL333" i="13"/>
  <c r="AL302" i="13"/>
  <c r="AL271" i="13"/>
  <c r="AL241" i="13"/>
  <c r="AL210" i="13"/>
  <c r="AL180" i="13"/>
  <c r="AL149" i="13"/>
  <c r="AL118" i="13"/>
  <c r="AL88" i="13"/>
  <c r="AL57" i="13"/>
  <c r="AL27" i="13"/>
  <c r="AL360" i="13"/>
  <c r="AL332" i="13"/>
  <c r="AL301" i="13"/>
  <c r="AL270" i="13"/>
  <c r="AL240" i="13"/>
  <c r="AL209" i="13"/>
  <c r="AL179" i="13"/>
  <c r="AL148" i="13"/>
  <c r="AL117" i="13"/>
  <c r="AL87" i="13"/>
  <c r="AL56" i="13"/>
  <c r="AL26" i="13"/>
  <c r="AL359" i="13"/>
  <c r="AL331" i="13"/>
  <c r="AL300" i="13"/>
  <c r="AL269" i="13"/>
  <c r="AL239" i="13"/>
  <c r="AL208" i="13"/>
  <c r="AL178" i="13"/>
  <c r="AL147" i="13"/>
  <c r="AL116" i="13"/>
  <c r="AL86" i="13"/>
  <c r="AL55" i="13"/>
  <c r="AL25" i="13"/>
  <c r="AL358" i="13"/>
  <c r="AL330" i="13"/>
  <c r="AL299" i="13"/>
  <c r="AL268" i="13"/>
  <c r="AL238" i="13"/>
  <c r="AL207" i="13"/>
  <c r="AL177" i="13"/>
  <c r="AL146" i="13"/>
  <c r="AL115" i="13"/>
  <c r="AL85" i="13"/>
  <c r="AL54" i="13"/>
  <c r="AL24" i="13"/>
  <c r="AL357" i="13"/>
  <c r="AL329" i="13"/>
  <c r="AL298" i="13"/>
  <c r="AL267" i="13"/>
  <c r="AL237" i="13"/>
  <c r="AL206" i="13"/>
  <c r="AL176" i="13"/>
  <c r="AL145" i="13"/>
  <c r="AL114" i="13"/>
  <c r="AL84" i="13"/>
  <c r="AL53" i="13"/>
  <c r="AL23" i="13"/>
  <c r="AL356" i="13"/>
  <c r="AL328" i="13"/>
  <c r="AL297" i="13"/>
  <c r="AL266" i="13"/>
  <c r="AL236" i="13"/>
  <c r="AL205" i="13"/>
  <c r="AL175" i="13"/>
  <c r="AL144" i="13"/>
  <c r="AL113" i="13"/>
  <c r="AL83" i="13"/>
  <c r="AL52" i="13"/>
  <c r="AL22" i="13"/>
  <c r="AL355" i="13"/>
  <c r="AL327" i="13"/>
  <c r="AL296" i="13"/>
  <c r="AL265" i="13"/>
  <c r="AL235" i="13"/>
  <c r="AL204" i="13"/>
  <c r="AL174" i="13"/>
  <c r="AL143" i="13"/>
  <c r="AL112" i="13"/>
  <c r="AL82" i="13"/>
  <c r="AL51" i="13"/>
  <c r="AL21" i="13"/>
  <c r="AL354" i="13"/>
  <c r="AL326" i="13"/>
  <c r="AL295" i="13"/>
  <c r="AL264" i="13"/>
  <c r="AL234" i="13"/>
  <c r="AL203" i="13"/>
  <c r="AL173" i="13"/>
  <c r="AL142" i="13"/>
  <c r="AL111" i="13"/>
  <c r="AL81" i="13"/>
  <c r="AL50" i="13"/>
  <c r="AL20" i="13"/>
  <c r="AL353" i="13"/>
  <c r="AL325" i="13"/>
  <c r="AL294" i="13"/>
  <c r="AL263" i="13"/>
  <c r="AL233" i="13"/>
  <c r="AL202" i="13"/>
  <c r="AL172" i="13"/>
  <c r="AL141" i="13"/>
  <c r="AL110" i="13"/>
  <c r="AL80" i="13"/>
  <c r="AL49" i="13"/>
  <c r="AL19" i="13"/>
  <c r="AL352" i="13"/>
  <c r="AL324" i="13"/>
  <c r="AL293" i="13"/>
  <c r="AL262" i="13"/>
  <c r="AL232" i="13"/>
  <c r="AL201" i="13"/>
  <c r="AL171" i="13"/>
  <c r="AL140" i="13"/>
  <c r="AL109" i="13"/>
  <c r="AL79" i="13"/>
  <c r="AL48" i="13"/>
  <c r="AL18" i="13"/>
  <c r="AL351" i="13"/>
  <c r="AL323" i="13"/>
  <c r="AL292" i="13"/>
  <c r="AL261" i="13"/>
  <c r="AL231" i="13"/>
  <c r="AL200" i="13"/>
  <c r="AL170" i="13"/>
  <c r="AL139" i="13"/>
  <c r="AL108" i="13"/>
  <c r="AL78" i="13"/>
  <c r="AL47" i="13"/>
  <c r="AL17" i="13"/>
  <c r="AL350" i="13"/>
  <c r="AL322" i="13"/>
  <c r="AL291" i="13"/>
  <c r="AL260" i="13"/>
  <c r="AL230" i="13"/>
  <c r="AL199" i="13"/>
  <c r="AL169" i="13"/>
  <c r="AL138" i="13"/>
  <c r="AL107" i="13"/>
  <c r="AL77" i="13"/>
  <c r="AL46" i="13"/>
  <c r="AL16" i="13"/>
  <c r="AL349" i="13"/>
  <c r="AL321" i="13"/>
  <c r="AL290" i="13"/>
  <c r="AL259" i="13"/>
  <c r="AL229" i="13"/>
  <c r="AL198" i="13"/>
  <c r="AL168" i="13"/>
  <c r="AL137" i="13"/>
  <c r="AL106" i="13"/>
  <c r="AL76" i="13"/>
  <c r="AL45" i="13"/>
  <c r="AL15" i="13"/>
  <c r="AL348" i="13"/>
  <c r="AL320" i="13"/>
  <c r="AL289" i="13"/>
  <c r="AL258" i="13"/>
  <c r="AL228" i="13"/>
  <c r="AL197" i="13"/>
  <c r="AL167" i="13"/>
  <c r="AL136" i="13"/>
  <c r="AL105" i="13"/>
  <c r="AL75" i="13"/>
  <c r="AL44" i="13"/>
  <c r="AL14" i="13"/>
  <c r="AL347" i="13"/>
  <c r="AL319" i="13"/>
  <c r="AL288" i="13"/>
  <c r="AL257" i="13"/>
  <c r="AL227" i="13"/>
  <c r="AL196" i="13"/>
  <c r="AL166" i="13"/>
  <c r="AL135" i="13"/>
  <c r="AL104" i="13"/>
  <c r="AL74" i="13"/>
  <c r="AL43" i="13"/>
  <c r="AL13" i="13"/>
  <c r="AL346" i="13"/>
  <c r="AL318" i="13"/>
  <c r="AL287" i="13"/>
  <c r="AL256" i="13"/>
  <c r="AL226" i="13"/>
  <c r="AL195" i="13"/>
  <c r="AL165" i="13"/>
  <c r="AL134" i="13"/>
  <c r="AL103" i="13"/>
  <c r="AL73" i="13"/>
  <c r="AL42" i="13"/>
  <c r="AL12" i="13"/>
  <c r="AL345" i="13"/>
  <c r="AL317" i="13"/>
  <c r="AL286" i="13"/>
  <c r="AL255" i="13"/>
  <c r="AL225" i="13"/>
  <c r="AL194" i="13"/>
  <c r="AL164" i="13"/>
  <c r="AL133" i="13"/>
  <c r="AL102" i="13"/>
  <c r="AL72" i="13"/>
  <c r="AL41" i="13"/>
  <c r="AL11" i="13"/>
  <c r="AL344" i="13"/>
  <c r="AL316" i="13"/>
  <c r="AL285" i="13"/>
  <c r="AL254" i="13"/>
  <c r="AL224" i="13"/>
  <c r="AL193" i="13"/>
  <c r="AL163" i="13"/>
  <c r="AL132" i="13"/>
  <c r="AL101" i="13"/>
  <c r="AL71" i="13"/>
  <c r="AL40" i="13"/>
  <c r="AL10" i="13"/>
  <c r="AL343" i="13"/>
  <c r="AL315" i="13"/>
  <c r="AL284" i="13"/>
  <c r="AL253" i="13"/>
  <c r="AL223" i="13"/>
  <c r="AL192" i="13"/>
  <c r="AL162" i="13"/>
  <c r="AL131" i="13"/>
  <c r="AL100" i="13"/>
  <c r="AL70" i="13"/>
  <c r="AL39" i="13"/>
  <c r="AL9" i="13"/>
  <c r="AL342" i="13"/>
  <c r="AL314" i="13"/>
  <c r="AL283" i="13"/>
  <c r="AL252" i="13"/>
  <c r="AL222" i="13"/>
  <c r="AL191" i="13"/>
  <c r="AL161" i="13"/>
  <c r="AL130" i="13"/>
  <c r="AL99" i="13"/>
  <c r="AL69" i="13"/>
  <c r="AL38" i="13"/>
  <c r="AL8" i="13"/>
  <c r="AL341" i="13"/>
  <c r="AL313" i="13"/>
  <c r="AL282" i="13"/>
  <c r="AL251" i="13"/>
  <c r="AL221" i="13"/>
  <c r="AL190" i="13"/>
  <c r="AL160" i="13"/>
  <c r="AL129" i="13"/>
  <c r="AL98" i="13"/>
  <c r="AL68" i="13"/>
  <c r="AL37" i="13"/>
  <c r="AL7" i="13"/>
  <c r="AL340" i="13"/>
  <c r="AL312" i="13"/>
  <c r="AL281" i="13"/>
  <c r="AL250" i="13"/>
  <c r="AL220" i="13"/>
  <c r="AL189" i="13"/>
  <c r="AL159" i="13"/>
  <c r="AL128" i="13"/>
  <c r="AL97" i="13"/>
  <c r="AL67" i="13"/>
  <c r="AL36" i="13"/>
  <c r="AL6" i="13"/>
  <c r="O3" i="13"/>
  <c r="C4" i="12" l="1"/>
  <c r="C3" i="12"/>
  <c r="B4" i="12"/>
  <c r="D4" i="12" s="1"/>
  <c r="B3" i="12"/>
  <c r="D3" i="12" s="1"/>
  <c r="A11" i="1" l="1"/>
  <c r="A12" i="1"/>
  <c r="A3" i="11" l="1"/>
  <c r="L2" i="11"/>
  <c r="J2" i="11"/>
  <c r="H2" i="11"/>
  <c r="F2" i="11"/>
  <c r="D2" i="11"/>
  <c r="B2" i="11"/>
  <c r="L2" i="2" l="1"/>
  <c r="J2" i="2"/>
  <c r="H2" i="2"/>
  <c r="F2" i="2" l="1"/>
  <c r="D2" i="2"/>
  <c r="B2" i="2"/>
  <c r="A3" i="2"/>
</calcChain>
</file>

<file path=xl/sharedStrings.xml><?xml version="1.0" encoding="utf-8"?>
<sst xmlns="http://schemas.openxmlformats.org/spreadsheetml/2006/main" count="172" uniqueCount="100">
  <si>
    <t>รหัสสถานี</t>
  </si>
  <si>
    <t>ชื่อสถานี</t>
  </si>
  <si>
    <t>ที่ตั้ง</t>
  </si>
  <si>
    <t>Code</t>
  </si>
  <si>
    <t>กรอกข้อมูลในตารางต่อไปนี้</t>
  </si>
  <si>
    <t>ค่าศูนย์เสาระดับ (ม.รทก.)</t>
  </si>
  <si>
    <t>ละติจูด (Latitude)</t>
  </si>
  <si>
    <t>ลองจิจูด (Longitude)</t>
  </si>
  <si>
    <t>ปีน้ำ (Water Year)</t>
  </si>
  <si>
    <t>ปริมาณน้ำ (ลบ.ม./วินาที)</t>
  </si>
  <si>
    <t>ระดับน้ำ (ม.รทก.)</t>
  </si>
  <si>
    <t>Rating Curve</t>
  </si>
  <si>
    <t>Of</t>
  </si>
  <si>
    <t>At</t>
  </si>
  <si>
    <t>Location</t>
  </si>
  <si>
    <t>Lat.</t>
  </si>
  <si>
    <t>Long.</t>
  </si>
  <si>
    <t>ลุ่มน้ำ</t>
  </si>
  <si>
    <t>วันที่ใช้</t>
  </si>
  <si>
    <t>ถึงวันที่</t>
  </si>
  <si>
    <t>&gt;&gt;R1</t>
  </si>
  <si>
    <t>ระดับน้ำ</t>
  </si>
  <si>
    <t>ปริมาณน้ำ</t>
  </si>
  <si>
    <t>EGAT WY2017 - R1</t>
  </si>
  <si>
    <t>EGAT WY2017 - R2</t>
  </si>
  <si>
    <t>&gt;&gt;R2</t>
  </si>
  <si>
    <t>สถานี PU02 แม่น้ำปิงที่ อ.ฮอด จ.เชียงใหม่ (บ้านกองหิน)</t>
  </si>
  <si>
    <t>minimum</t>
  </si>
  <si>
    <t>maximum</t>
  </si>
  <si>
    <t>วันที่</t>
  </si>
  <si>
    <t>เพิ่มระดับ1</t>
  </si>
  <si>
    <t>msl</t>
  </si>
  <si>
    <t>Height</t>
  </si>
  <si>
    <t>Q</t>
  </si>
  <si>
    <t>ELECTRICITY  GENERATING  AUTHORITY  OF  THAILAND</t>
  </si>
  <si>
    <t>DAILY  GAGE  HEIGHT  READING  IN  METERS</t>
  </si>
  <si>
    <t>DAILY  DISCHARGE  IN  CUBIC METERS PER SECOND</t>
  </si>
  <si>
    <t>DAY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</si>
  <si>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</si>
  <si>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</si>
  <si>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</si>
  <si>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</si>
  <si>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</si>
  <si>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</si>
  <si>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</si>
  <si>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</si>
  <si>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</si>
  <si>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JAN.</t>
  </si>
  <si>
    <t>FEB.</t>
  </si>
  <si>
    <t>MAR.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</si>
  <si>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</si>
  <si>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</si>
  <si>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</si>
  <si>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</si>
  <si>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</si>
  <si>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</si>
  <si>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</si>
  <si>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</si>
  <si>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</si>
  <si>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</si>
  <si>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</si>
  <si>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</si>
  <si>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</si>
  <si>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</si>
  <si>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</si>
  <si>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</si>
  <si>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</si>
  <si>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</si>
  <si>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</si>
  <si>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</si>
  <si>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</si>
  <si>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</si>
  <si>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</si>
  <si>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</si>
  <si>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</si>
  <si>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</si>
  <si>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</si>
  <si>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</si>
  <si>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</si>
  <si>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</si>
  <si>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</si>
  <si>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คำนวณด้วย Rating curve</t>
  </si>
  <si>
    <t>ผลสำรวจ</t>
  </si>
  <si>
    <t>ปัตตานี</t>
  </si>
  <si>
    <t>บ้าน ก.ม.29</t>
  </si>
  <si>
    <t>ต.อัยเยอร์เวง อ.เบตง จ.ยะลา </t>
  </si>
  <si>
    <t>สถานี 240202 บ้าน ก.ม.29</t>
  </si>
  <si>
    <t>เปรียบเทียบปริมาณน้ำสถานี บ้านก.ม.29 จากผลสำรวจ กับ คำนวณด้วย Rating Curve</t>
  </si>
  <si>
    <t>(05º 54’ 49” N)</t>
  </si>
  <si>
    <t>(101º 11’ 02” E)</t>
  </si>
  <si>
    <t>ปีน้ำ 2561</t>
  </si>
  <si>
    <t>R1-WY2018</t>
  </si>
  <si>
    <t>*1 เมย 61 - 31 พค 61</t>
  </si>
  <si>
    <t>*เปลี่ยนตำแหน่งวัดน้ำ และเปลี่ยนเสาวัดระดับน้ำ ตั้งแต่ 1 มิย 61</t>
  </si>
  <si>
    <t xml:space="preserve">*ตั้งแต่ 1 มิถุนายน 2561 เปลี่ยนตำแหน่งวัดน้ำ และใช้เสาวัดระดับน้ำใหม่ มีค่า zero gage 116.380 ม.รทก. </t>
  </si>
  <si>
    <t>WATER  YEAR 2018</t>
  </si>
  <si>
    <t>116.207, 116.380</t>
  </si>
  <si>
    <t>-</t>
  </si>
  <si>
    <t>สมการ: y=(0.1021*Q^0.5193)-116.68</t>
  </si>
  <si>
    <t>Q=EXP((LN((y+116.68)/0.1021))/0.5193)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</si>
</sst>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[$-107041E]d\ mmmm\ yyyy;@"/>
    <numFmt numFmtId="188" formatCode="0.000"/>
    <numFmt numFmtId="189" formatCode="[$-1010409]d\ mmm\ yy;@"/>
  </numFmts>
  <fonts count="31" x14ac:knownFonts="1">
    <font>
      <sz val="11"/>
      <color theme="1"/>
      <name val="Tahoma"/>
      <family val="2"/>
      <scheme val="minor"/>
    </font>
    <font>
      <sz val="16"/>
      <color theme="1"/>
      <name val="TH Sarabun New"/>
      <family val="2"/>
    </font>
    <font>
      <sz val="14"/>
      <name val="Cordia New"/>
      <family val="2"/>
    </font>
    <font>
      <sz val="10"/>
      <name val="Arial"/>
      <family val="2"/>
    </font>
    <font>
      <sz val="12"/>
      <color theme="1"/>
      <name val="Tahoma"/>
      <family val="2"/>
      <scheme val="minor"/>
    </font>
    <font>
      <u/>
      <sz val="20"/>
      <color theme="1"/>
      <name val="TH Sarabun New"/>
      <family val="2"/>
    </font>
    <font>
      <sz val="14"/>
      <color theme="1"/>
      <name val="Tahoma"/>
      <family val="2"/>
      <scheme val="minor"/>
    </font>
    <font>
      <sz val="18"/>
      <color theme="1"/>
      <name val="TH Sarabun New"/>
      <family val="2"/>
    </font>
    <font>
      <sz val="20"/>
      <color theme="1"/>
      <name val="TH Sarabun New"/>
      <family val="2"/>
    </font>
    <font>
      <b/>
      <sz val="22"/>
      <color theme="1"/>
      <name val="TH Sarabun New"/>
      <family val="2"/>
    </font>
    <font>
      <sz val="10"/>
      <color theme="1"/>
      <name val="TH SarabunPSK"/>
      <family val="2"/>
    </font>
    <font>
      <sz val="10"/>
      <color theme="1"/>
      <name val="Tahoma"/>
      <family val="2"/>
      <scheme val="minor"/>
    </font>
    <font>
      <sz val="10"/>
      <color theme="1"/>
      <name val="CordiaUPC"/>
      <family val="2"/>
    </font>
    <font>
      <sz val="14"/>
      <name val="AngsanaUPC"/>
      <family val="1"/>
    </font>
    <font>
      <sz val="10"/>
      <color rgb="FF0000CC"/>
      <name val="Cordia New"/>
      <family val="2"/>
    </font>
    <font>
      <sz val="10"/>
      <color rgb="FFFF0000"/>
      <name val="TH SarabunPSK"/>
      <family val="2"/>
    </font>
    <font>
      <sz val="10"/>
      <color rgb="FFFF0000"/>
      <name val="CordiaUPC"/>
      <family val="2"/>
    </font>
    <font>
      <sz val="10"/>
      <name val="Cordia New"/>
      <family val="2"/>
    </font>
    <font>
      <sz val="10"/>
      <color rgb="FFFF0000"/>
      <name val="Cordia New"/>
      <family val="2"/>
    </font>
    <font>
      <sz val="10"/>
      <name val="CordiaUPC"/>
      <family val="2"/>
      <charset val="222"/>
    </font>
    <font>
      <sz val="10"/>
      <color indexed="10"/>
      <name val="CordiaUPC"/>
      <family val="2"/>
      <charset val="222"/>
    </font>
    <font>
      <sz val="10"/>
      <color indexed="12"/>
      <name val="CordiaUPC"/>
      <family val="2"/>
      <charset val="222"/>
    </font>
    <font>
      <b/>
      <sz val="11"/>
      <name val="Tahoma"/>
      <family val="2"/>
    </font>
    <font>
      <sz val="11"/>
      <color indexed="8"/>
      <name val="Tahoma"/>
      <family val="2"/>
    </font>
    <font>
      <sz val="10"/>
      <color rgb="FF00B0F0"/>
      <name val="CordiaUPC"/>
      <family val="2"/>
    </font>
    <font>
      <sz val="14"/>
      <color rgb="FF00B0F0"/>
      <name val="CordiaUPC"/>
      <family val="2"/>
    </font>
    <font>
      <sz val="10"/>
      <color rgb="FF00B050"/>
      <name val="CordiaUPC"/>
      <family val="2"/>
    </font>
    <font>
      <sz val="9"/>
      <color rgb="FF00B050"/>
      <name val="Tahoma"/>
      <family val="2"/>
      <scheme val="minor"/>
    </font>
    <font>
      <sz val="16"/>
      <color rgb="FF00B0F0"/>
      <name val="TH Sarabun New"/>
      <family val="2"/>
    </font>
    <font>
      <sz val="14"/>
      <color rgb="FF00B050"/>
      <name val="CordiaUPC"/>
      <family val="2"/>
    </font>
    <font>
      <sz val="16"/>
      <color theme="0" tint="-0.499984740745262"/>
      <name val="TH Sarabun New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3" fillId="0" borderId="0"/>
  </cellStyleXfs>
  <cellXfs count="87">
    <xf numFmtId="0" fontId="0" fillId="0" borderId="0" xfId="0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188" fontId="1" fillId="2" borderId="1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87" fontId="1" fillId="2" borderId="2" xfId="0" applyNumberFormat="1" applyFont="1" applyFill="1" applyBorder="1" applyAlignment="1">
      <alignment horizontal="center" vertical="center"/>
    </xf>
    <xf numFmtId="0" fontId="1" fillId="0" borderId="0" xfId="0" quotePrefix="1" applyFont="1" applyAlignment="1">
      <alignment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3" applyFont="1" applyAlignment="1"/>
    <xf numFmtId="0" fontId="15" fillId="0" borderId="0" xfId="0" applyFont="1"/>
    <xf numFmtId="2" fontId="16" fillId="0" borderId="0" xfId="0" applyNumberFormat="1" applyFont="1"/>
    <xf numFmtId="0" fontId="17" fillId="0" borderId="0" xfId="3" applyFont="1"/>
    <xf numFmtId="0" fontId="14" fillId="0" borderId="0" xfId="0" applyFont="1"/>
    <xf numFmtId="188" fontId="16" fillId="2" borderId="1" xfId="0" applyNumberFormat="1" applyFont="1" applyFill="1" applyBorder="1"/>
    <xf numFmtId="0" fontId="18" fillId="0" borderId="0" xfId="3" applyFont="1"/>
    <xf numFmtId="0" fontId="17" fillId="0" borderId="1" xfId="3" applyFont="1" applyBorder="1"/>
    <xf numFmtId="0" fontId="14" fillId="0" borderId="1" xfId="3" applyFont="1" applyBorder="1"/>
    <xf numFmtId="189" fontId="19" fillId="0" borderId="1" xfId="1" applyNumberFormat="1" applyFont="1" applyBorder="1" applyAlignment="1">
      <alignment horizontal="center" vertical="center"/>
    </xf>
    <xf numFmtId="2" fontId="19" fillId="0" borderId="1" xfId="1" applyNumberFormat="1" applyFont="1" applyFill="1" applyBorder="1" applyAlignment="1">
      <alignment horizontal="center" vertical="center"/>
    </xf>
    <xf numFmtId="188" fontId="19" fillId="0" borderId="1" xfId="1" applyNumberFormat="1" applyFont="1" applyFill="1" applyBorder="1" applyAlignment="1">
      <alignment horizontal="center" vertical="center"/>
    </xf>
    <xf numFmtId="2" fontId="12" fillId="0" borderId="0" xfId="0" applyNumberFormat="1" applyFont="1"/>
    <xf numFmtId="188" fontId="17" fillId="0" borderId="1" xfId="3" applyNumberFormat="1" applyFont="1" applyBorder="1"/>
    <xf numFmtId="0" fontId="17" fillId="2" borderId="1" xfId="3" applyFont="1" applyFill="1" applyBorder="1"/>
    <xf numFmtId="2" fontId="20" fillId="0" borderId="1" xfId="1" applyNumberFormat="1" applyFont="1" applyFill="1" applyBorder="1" applyAlignment="1">
      <alignment horizontal="center" vertical="center"/>
    </xf>
    <xf numFmtId="188" fontId="20" fillId="0" borderId="1" xfId="1" applyNumberFormat="1" applyFont="1" applyFill="1" applyBorder="1" applyAlignment="1">
      <alignment horizontal="center" vertical="center"/>
    </xf>
    <xf numFmtId="188" fontId="21" fillId="0" borderId="1" xfId="1" applyNumberFormat="1" applyFont="1" applyFill="1" applyBorder="1" applyAlignment="1">
      <alignment horizontal="center" vertical="center"/>
    </xf>
    <xf numFmtId="0" fontId="11" fillId="4" borderId="0" xfId="0" applyFont="1" applyFill="1"/>
    <xf numFmtId="0" fontId="11" fillId="4" borderId="0" xfId="0" applyFont="1" applyFill="1" applyAlignment="1">
      <alignment vertical="top" wrapText="1"/>
    </xf>
    <xf numFmtId="49" fontId="22" fillId="0" borderId="4" xfId="0" applyNumberFormat="1" applyFont="1" applyBorder="1" applyAlignment="1">
      <alignment horizontal="centerContinuous"/>
    </xf>
    <xf numFmtId="0" fontId="22" fillId="0" borderId="6" xfId="0" applyFont="1" applyBorder="1" applyAlignment="1">
      <alignment horizontal="right"/>
    </xf>
    <xf numFmtId="0" fontId="22" fillId="0" borderId="7" xfId="0" applyFont="1" applyBorder="1" applyAlignment="1">
      <alignment horizontal="right"/>
    </xf>
    <xf numFmtId="2" fontId="0" fillId="0" borderId="0" xfId="0" applyNumberFormat="1"/>
    <xf numFmtId="49" fontId="23" fillId="0" borderId="0" xfId="0" applyNumberFormat="1" applyFont="1" applyAlignment="1">
      <alignment horizontal="centerContinuous"/>
    </xf>
    <xf numFmtId="188" fontId="0" fillId="0" borderId="0" xfId="0" applyNumberFormat="1"/>
    <xf numFmtId="0" fontId="0" fillId="5" borderId="0" xfId="0" applyFill="1"/>
    <xf numFmtId="0" fontId="0" fillId="6" borderId="0" xfId="0" applyFill="1"/>
    <xf numFmtId="0" fontId="10" fillId="6" borderId="0" xfId="0" applyFont="1" applyFill="1"/>
    <xf numFmtId="14" fontId="0" fillId="6" borderId="0" xfId="0" applyNumberFormat="1" applyFill="1"/>
    <xf numFmtId="2" fontId="0" fillId="6" borderId="0" xfId="0" applyNumberFormat="1" applyFill="1"/>
    <xf numFmtId="0" fontId="10" fillId="0" borderId="0" xfId="0" applyFont="1" applyFill="1"/>
    <xf numFmtId="0" fontId="0" fillId="0" borderId="0" xfId="0" applyFill="1"/>
    <xf numFmtId="0" fontId="11" fillId="0" borderId="0" xfId="0" applyFont="1" applyFill="1"/>
    <xf numFmtId="0" fontId="15" fillId="0" borderId="0" xfId="0" applyFont="1" applyFill="1"/>
    <xf numFmtId="2" fontId="16" fillId="0" borderId="0" xfId="0" applyNumberFormat="1" applyFont="1" applyFill="1"/>
    <xf numFmtId="189" fontId="19" fillId="0" borderId="1" xfId="1" applyNumberFormat="1" applyFont="1" applyFill="1" applyBorder="1" applyAlignment="1">
      <alignment horizontal="center" vertical="center"/>
    </xf>
    <xf numFmtId="188" fontId="1" fillId="2" borderId="1" xfId="0" applyNumberFormat="1" applyFont="1" applyFill="1" applyBorder="1" applyAlignment="1">
      <alignment vertical="center"/>
    </xf>
    <xf numFmtId="188" fontId="25" fillId="0" borderId="0" xfId="0" applyNumberFormat="1" applyFont="1"/>
    <xf numFmtId="0" fontId="25" fillId="0" borderId="0" xfId="0" applyFont="1"/>
    <xf numFmtId="2" fontId="26" fillId="0" borderId="0" xfId="0" applyNumberFormat="1" applyFont="1"/>
    <xf numFmtId="0" fontId="27" fillId="0" borderId="0" xfId="0" applyFont="1"/>
    <xf numFmtId="2" fontId="24" fillId="0" borderId="0" xfId="0" applyNumberFormat="1" applyFont="1"/>
    <xf numFmtId="0" fontId="29" fillId="0" borderId="0" xfId="0" applyFont="1"/>
    <xf numFmtId="0" fontId="30" fillId="0" borderId="0" xfId="0" applyFont="1" applyAlignment="1">
      <alignment vertical="center"/>
    </xf>
    <xf numFmtId="189" fontId="19" fillId="7" borderId="1" xfId="1" applyNumberFormat="1" applyFont="1" applyFill="1" applyBorder="1" applyAlignment="1">
      <alignment horizontal="center" vertical="center"/>
    </xf>
    <xf numFmtId="2" fontId="19" fillId="7" borderId="1" xfId="1" applyNumberFormat="1" applyFont="1" applyFill="1" applyBorder="1" applyAlignment="1">
      <alignment horizontal="center" vertical="center"/>
    </xf>
    <xf numFmtId="188" fontId="19" fillId="7" borderId="1" xfId="1" applyNumberFormat="1" applyFont="1" applyFill="1" applyBorder="1" applyAlignment="1">
      <alignment horizontal="center" vertical="center"/>
    </xf>
    <xf numFmtId="2" fontId="20" fillId="7" borderId="1" xfId="1" applyNumberFormat="1" applyFont="1" applyFill="1" applyBorder="1" applyAlignment="1">
      <alignment horizontal="center" vertical="center"/>
    </xf>
    <xf numFmtId="188" fontId="20" fillId="7" borderId="1" xfId="1" applyNumberFormat="1" applyFont="1" applyFill="1" applyBorder="1" applyAlignment="1">
      <alignment horizontal="center" vertical="center"/>
    </xf>
    <xf numFmtId="189" fontId="19" fillId="8" borderId="1" xfId="1" applyNumberFormat="1" applyFont="1" applyFill="1" applyBorder="1" applyAlignment="1">
      <alignment horizontal="center" vertical="center"/>
    </xf>
    <xf numFmtId="2" fontId="19" fillId="8" borderId="1" xfId="1" applyNumberFormat="1" applyFont="1" applyFill="1" applyBorder="1" applyAlignment="1">
      <alignment horizontal="center" vertical="center"/>
    </xf>
    <xf numFmtId="188" fontId="19" fillId="8" borderId="1" xfId="1" applyNumberFormat="1" applyFont="1" applyFill="1" applyBorder="1" applyAlignment="1">
      <alignment horizontal="center" vertical="center"/>
    </xf>
    <xf numFmtId="2" fontId="20" fillId="8" borderId="1" xfId="1" applyNumberFormat="1" applyFont="1" applyFill="1" applyBorder="1" applyAlignment="1">
      <alignment horizontal="center" vertical="center"/>
    </xf>
    <xf numFmtId="188" fontId="20" fillId="8" borderId="1" xfId="1" applyNumberFormat="1" applyFont="1" applyFill="1" applyBorder="1" applyAlignment="1">
      <alignment horizontal="center" vertical="center"/>
    </xf>
    <xf numFmtId="188" fontId="21" fillId="8" borderId="1" xfId="1" applyNumberFormat="1" applyFont="1" applyFill="1" applyBorder="1" applyAlignment="1">
      <alignment horizontal="center" vertical="center"/>
    </xf>
    <xf numFmtId="188" fontId="17" fillId="9" borderId="1" xfId="3" applyNumberFormat="1" applyFont="1" applyFill="1" applyBorder="1"/>
    <xf numFmtId="0" fontId="17" fillId="9" borderId="1" xfId="3" applyFont="1" applyFill="1" applyBorder="1"/>
    <xf numFmtId="0" fontId="14" fillId="9" borderId="1" xfId="3" applyFont="1" applyFill="1" applyBorder="1"/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30" fillId="4" borderId="5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">
    <cellStyle name="Normal" xfId="0" builtinId="0"/>
    <cellStyle name="Normal 2" xfId="1"/>
    <cellStyle name="Normal_RC1996_RC Doi Lhaw 2" xfId="3"/>
    <cellStyle name="ปกติ_August  2009" xfId="2"/>
  </cellStyles>
  <dxfs count="0"/>
  <tableStyles count="0" defaultTableStyle="TableStyleMedium2" defaultPivotStyle="PivotStyleLight16"/>
  <colors>
    <mruColors>
      <color rgb="FF0000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data!$B$4:$B$5</c:f>
          <c:strCache>
            <c:ptCount val="2"/>
            <c:pt idx="0">
              <c:v>240202</c:v>
            </c:pt>
            <c:pt idx="1">
              <c:v>บ้าน ก.ม.29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R1</c:v>
          </c:tx>
          <c:spPr>
            <a:ln w="19050" cap="rnd">
              <a:solidFill>
                <a:srgbClr val="0000CC"/>
              </a:solidFill>
              <a:round/>
            </a:ln>
            <a:effectLst/>
          </c:spPr>
          <c:marker>
            <c:symbol val="none"/>
          </c:marker>
          <c:xVal>
            <c:numRef>
              <c:f>data!$E$4:$E$101</c:f>
              <c:numCache>
                <c:formatCode>General</c:formatCode>
                <c:ptCount val="98"/>
                <c:pt idx="0">
                  <c:v>0</c:v>
                </c:pt>
                <c:pt idx="1">
                  <c:v>1.36</c:v>
                </c:pt>
                <c:pt idx="2">
                  <c:v>9.02</c:v>
                </c:pt>
                <c:pt idx="3">
                  <c:v>22.98</c:v>
                </c:pt>
                <c:pt idx="4">
                  <c:v>43.01</c:v>
                </c:pt>
                <c:pt idx="5">
                  <c:v>68.95</c:v>
                </c:pt>
                <c:pt idx="6">
                  <c:v>100.71</c:v>
                </c:pt>
                <c:pt idx="7">
                  <c:v>138.19</c:v>
                </c:pt>
                <c:pt idx="8">
                  <c:v>181.33</c:v>
                </c:pt>
                <c:pt idx="9">
                  <c:v>230.06</c:v>
                </c:pt>
                <c:pt idx="10">
                  <c:v>284.33999999999997</c:v>
                </c:pt>
              </c:numCache>
            </c:numRef>
          </c:xVal>
          <c:yVal>
            <c:numRef>
              <c:f>data!$D$4:$D$101</c:f>
              <c:numCache>
                <c:formatCode>0.000</c:formatCode>
                <c:ptCount val="98"/>
                <c:pt idx="0">
                  <c:v>116.6</c:v>
                </c:pt>
                <c:pt idx="1">
                  <c:v>116.8</c:v>
                </c:pt>
                <c:pt idx="2">
                  <c:v>117</c:v>
                </c:pt>
                <c:pt idx="3">
                  <c:v>117.2</c:v>
                </c:pt>
                <c:pt idx="4">
                  <c:v>117.4</c:v>
                </c:pt>
                <c:pt idx="5">
                  <c:v>117.6</c:v>
                </c:pt>
                <c:pt idx="6">
                  <c:v>117.8</c:v>
                </c:pt>
                <c:pt idx="7">
                  <c:v>118</c:v>
                </c:pt>
                <c:pt idx="8">
                  <c:v>118.2</c:v>
                </c:pt>
                <c:pt idx="9">
                  <c:v>118.4</c:v>
                </c:pt>
                <c:pt idx="10">
                  <c:v>118.6</c:v>
                </c:pt>
              </c:numCache>
            </c:numRef>
          </c:yVal>
          <c:smooth val="1"/>
        </c:ser>
        <c:ser>
          <c:idx val="1"/>
          <c:order val="1"/>
          <c:tx>
            <c:v>R2</c:v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data!$H$4:$H$100</c:f>
              <c:numCache>
                <c:formatCode>General</c:formatCode>
                <c:ptCount val="97"/>
              </c:numCache>
            </c:numRef>
          </c:xVal>
          <c:yVal>
            <c:numRef>
              <c:f>data!$G$4:$G$100</c:f>
              <c:numCache>
                <c:formatCode>General</c:formatCode>
                <c:ptCount val="97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0512256"/>
        <c:axId val="260511168"/>
      </c:scatterChart>
      <c:valAx>
        <c:axId val="260512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Discharge - cms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260511168"/>
        <c:crosses val="autoZero"/>
        <c:crossBetween val="midCat"/>
      </c:valAx>
      <c:valAx>
        <c:axId val="260511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Water Surface Elevation - m MSL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260512256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0.36673734648909634"/>
          <c:y val="0.63857593321668127"/>
          <c:w val="5.58449580376527E-2"/>
          <c:h val="8.1540172061825608E-2"/>
        </c:manualLayout>
      </c:layout>
      <c:overlay val="1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data!$B$4:$B$5</c:f>
          <c:strCache>
            <c:ptCount val="2"/>
            <c:pt idx="0">
              <c:v>240202</c:v>
            </c:pt>
            <c:pt idx="1">
              <c:v>บ้าน ก.ม.29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R1</c:v>
          </c:tx>
          <c:spPr>
            <a:ln w="19050" cap="rnd">
              <a:solidFill>
                <a:srgbClr val="0000CC"/>
              </a:solidFill>
              <a:round/>
            </a:ln>
            <a:effectLst/>
          </c:spPr>
          <c:marker>
            <c:symbol val="none"/>
          </c:marker>
          <c:xVal>
            <c:numRef>
              <c:f>data!$E$4:$E$101</c:f>
              <c:numCache>
                <c:formatCode>General</c:formatCode>
                <c:ptCount val="98"/>
                <c:pt idx="0">
                  <c:v>0</c:v>
                </c:pt>
                <c:pt idx="1">
                  <c:v>1.36</c:v>
                </c:pt>
                <c:pt idx="2">
                  <c:v>9.02</c:v>
                </c:pt>
                <c:pt idx="3">
                  <c:v>22.98</c:v>
                </c:pt>
                <c:pt idx="4">
                  <c:v>43.01</c:v>
                </c:pt>
                <c:pt idx="5">
                  <c:v>68.95</c:v>
                </c:pt>
                <c:pt idx="6">
                  <c:v>100.71</c:v>
                </c:pt>
                <c:pt idx="7">
                  <c:v>138.19</c:v>
                </c:pt>
                <c:pt idx="8">
                  <c:v>181.33</c:v>
                </c:pt>
                <c:pt idx="9">
                  <c:v>230.06</c:v>
                </c:pt>
                <c:pt idx="10">
                  <c:v>284.33999999999997</c:v>
                </c:pt>
              </c:numCache>
            </c:numRef>
          </c:xVal>
          <c:yVal>
            <c:numRef>
              <c:f>data!$D$4:$D$101</c:f>
              <c:numCache>
                <c:formatCode>0.000</c:formatCode>
                <c:ptCount val="98"/>
                <c:pt idx="0">
                  <c:v>116.6</c:v>
                </c:pt>
                <c:pt idx="1">
                  <c:v>116.8</c:v>
                </c:pt>
                <c:pt idx="2">
                  <c:v>117</c:v>
                </c:pt>
                <c:pt idx="3">
                  <c:v>117.2</c:v>
                </c:pt>
                <c:pt idx="4">
                  <c:v>117.4</c:v>
                </c:pt>
                <c:pt idx="5">
                  <c:v>117.6</c:v>
                </c:pt>
                <c:pt idx="6">
                  <c:v>117.8</c:v>
                </c:pt>
                <c:pt idx="7">
                  <c:v>118</c:v>
                </c:pt>
                <c:pt idx="8">
                  <c:v>118.2</c:v>
                </c:pt>
                <c:pt idx="9">
                  <c:v>118.4</c:v>
                </c:pt>
                <c:pt idx="10">
                  <c:v>118.6</c:v>
                </c:pt>
              </c:numCache>
            </c:numRef>
          </c:yVal>
          <c:smooth val="1"/>
        </c:ser>
        <c:ser>
          <c:idx val="1"/>
          <c:order val="1"/>
          <c:tx>
            <c:v>R2</c:v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data!$H$4:$H$100</c:f>
              <c:numCache>
                <c:formatCode>General</c:formatCode>
                <c:ptCount val="97"/>
              </c:numCache>
            </c:numRef>
          </c:xVal>
          <c:yVal>
            <c:numRef>
              <c:f>data!$G$4:$G$100</c:f>
              <c:numCache>
                <c:formatCode>General</c:formatCode>
                <c:ptCount val="97"/>
              </c:numCache>
            </c:numRef>
          </c:yVal>
          <c:smooth val="1"/>
        </c:ser>
        <c:ser>
          <c:idx val="2"/>
          <c:order val="2"/>
          <c:tx>
            <c:strRef>
              <c:f>compare_curve!$N$3</c:f>
              <c:strCache>
                <c:ptCount val="1"/>
                <c:pt idx="0">
                  <c:v>EGAT WY2017 - R1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compare_curve!$O$5:$O$100</c:f>
              <c:numCache>
                <c:formatCode>General</c:formatCode>
                <c:ptCount val="96"/>
                <c:pt idx="0">
                  <c:v>0</c:v>
                </c:pt>
                <c:pt idx="1">
                  <c:v>3.49</c:v>
                </c:pt>
                <c:pt idx="2">
                  <c:v>13.83</c:v>
                </c:pt>
                <c:pt idx="3">
                  <c:v>28.81</c:v>
                </c:pt>
                <c:pt idx="4">
                  <c:v>47.69</c:v>
                </c:pt>
                <c:pt idx="5">
                  <c:v>70.02</c:v>
                </c:pt>
                <c:pt idx="6">
                  <c:v>95.51</c:v>
                </c:pt>
                <c:pt idx="7">
                  <c:v>123.93</c:v>
                </c:pt>
                <c:pt idx="8">
                  <c:v>155.11000000000001</c:v>
                </c:pt>
              </c:numCache>
            </c:numRef>
          </c:xVal>
          <c:yVal>
            <c:numRef>
              <c:f>compare_curve!$N$5:$N$100</c:f>
              <c:numCache>
                <c:formatCode>General</c:formatCode>
                <c:ptCount val="96"/>
                <c:pt idx="0">
                  <c:v>116.657</c:v>
                </c:pt>
                <c:pt idx="1">
                  <c:v>116.807</c:v>
                </c:pt>
                <c:pt idx="2">
                  <c:v>117.00700000000001</c:v>
                </c:pt>
                <c:pt idx="3">
                  <c:v>117.20699999999999</c:v>
                </c:pt>
                <c:pt idx="4">
                  <c:v>117.407</c:v>
                </c:pt>
                <c:pt idx="5">
                  <c:v>117.607</c:v>
                </c:pt>
                <c:pt idx="6">
                  <c:v>117.807</c:v>
                </c:pt>
                <c:pt idx="7">
                  <c:v>118.00700000000001</c:v>
                </c:pt>
                <c:pt idx="8">
                  <c:v>118.20699999999999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compare_curve!$P$3</c:f>
              <c:strCache>
                <c:ptCount val="1"/>
                <c:pt idx="0">
                  <c:v>EGAT WY2017 - R2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compare_curve!$Q$5:$Q$100</c:f>
              <c:numCache>
                <c:formatCode>General</c:formatCode>
                <c:ptCount val="96"/>
                <c:pt idx="0">
                  <c:v>0</c:v>
                </c:pt>
                <c:pt idx="1">
                  <c:v>3.71</c:v>
                </c:pt>
                <c:pt idx="2">
                  <c:v>12.24</c:v>
                </c:pt>
                <c:pt idx="3">
                  <c:v>26.88</c:v>
                </c:pt>
                <c:pt idx="4">
                  <c:v>48.37</c:v>
                </c:pt>
                <c:pt idx="5">
                  <c:v>77.33</c:v>
                </c:pt>
                <c:pt idx="6">
                  <c:v>114.28</c:v>
                </c:pt>
                <c:pt idx="7">
                  <c:v>159.68</c:v>
                </c:pt>
              </c:numCache>
            </c:numRef>
          </c:xVal>
          <c:yVal>
            <c:numRef>
              <c:f>compare_curve!$P$5:$P$100</c:f>
              <c:numCache>
                <c:formatCode>General</c:formatCode>
                <c:ptCount val="96"/>
                <c:pt idx="0">
                  <c:v>116.66</c:v>
                </c:pt>
                <c:pt idx="1">
                  <c:v>116.807</c:v>
                </c:pt>
                <c:pt idx="2">
                  <c:v>117.00700000000001</c:v>
                </c:pt>
                <c:pt idx="3">
                  <c:v>117.20699999999999</c:v>
                </c:pt>
                <c:pt idx="4">
                  <c:v>117.407</c:v>
                </c:pt>
                <c:pt idx="5">
                  <c:v>117.607</c:v>
                </c:pt>
                <c:pt idx="6">
                  <c:v>117.807</c:v>
                </c:pt>
                <c:pt idx="7">
                  <c:v>118.00700000000001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0505184"/>
        <c:axId val="260508448"/>
      </c:scatterChart>
      <c:valAx>
        <c:axId val="260505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Discharge - cms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260508448"/>
        <c:crosses val="autoZero"/>
        <c:crossBetween val="midCat"/>
      </c:valAx>
      <c:valAx>
        <c:axId val="26050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Water Surface Elevation - m MSL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260505184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0.36673734648909634"/>
          <c:y val="0.63857593321668127"/>
          <c:w val="0.16014711124072453"/>
          <c:h val="0.16308034412365122"/>
        </c:manualLayout>
      </c:layout>
      <c:overlay val="1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'2018_power'!$A$1:$A$2</c:f>
              <c:strCache>
                <c:ptCount val="2"/>
                <c:pt idx="0">
                  <c:v>สถานี 240202 บ้าน ก.ม.29</c:v>
                </c:pt>
                <c:pt idx="1">
                  <c:v>ปีน้ำ 2561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rgbClr val="0000CC"/>
                </a:solidFill>
              </a:ln>
              <a:effectLst/>
            </c:spPr>
          </c:marker>
          <c:xVal>
            <c:numRef>
              <c:f>'2018_power'!$C$6:$C$309</c:f>
              <c:numCache>
                <c:formatCode>0.000</c:formatCode>
                <c:ptCount val="304"/>
                <c:pt idx="0">
                  <c:v>16.382000000000001</c:v>
                </c:pt>
                <c:pt idx="1">
                  <c:v>16.239999999999998</c:v>
                </c:pt>
                <c:pt idx="2">
                  <c:v>14.616</c:v>
                </c:pt>
                <c:pt idx="3">
                  <c:v>13.151999999999999</c:v>
                </c:pt>
                <c:pt idx="4">
                  <c:v>9.6120000000000001</c:v>
                </c:pt>
                <c:pt idx="5">
                  <c:v>9.3330000000000002</c:v>
                </c:pt>
                <c:pt idx="6">
                  <c:v>9.02</c:v>
                </c:pt>
                <c:pt idx="7">
                  <c:v>8.7219999999999995</c:v>
                </c:pt>
                <c:pt idx="8">
                  <c:v>7.6840000000000002</c:v>
                </c:pt>
                <c:pt idx="9">
                  <c:v>7.4320000000000004</c:v>
                </c:pt>
                <c:pt idx="10">
                  <c:v>7.2830000000000004</c:v>
                </c:pt>
                <c:pt idx="11">
                  <c:v>7.2</c:v>
                </c:pt>
                <c:pt idx="12">
                  <c:v>7.0720000000000001</c:v>
                </c:pt>
                <c:pt idx="13">
                  <c:v>6.98</c:v>
                </c:pt>
                <c:pt idx="14">
                  <c:v>6.7279999999999998</c:v>
                </c:pt>
                <c:pt idx="15">
                  <c:v>9.5370000000000008</c:v>
                </c:pt>
                <c:pt idx="16">
                  <c:v>9.66</c:v>
                </c:pt>
                <c:pt idx="17">
                  <c:v>8.14</c:v>
                </c:pt>
                <c:pt idx="18">
                  <c:v>9.3409999999999993</c:v>
                </c:pt>
                <c:pt idx="19">
                  <c:v>8.8010000000000002</c:v>
                </c:pt>
                <c:pt idx="20">
                  <c:v>9.641</c:v>
                </c:pt>
                <c:pt idx="21">
                  <c:v>11.01</c:v>
                </c:pt>
                <c:pt idx="22">
                  <c:v>10.569000000000001</c:v>
                </c:pt>
                <c:pt idx="23">
                  <c:v>11.259</c:v>
                </c:pt>
                <c:pt idx="24">
                  <c:v>11.504</c:v>
                </c:pt>
                <c:pt idx="25">
                  <c:v>22.373000000000001</c:v>
                </c:pt>
                <c:pt idx="26">
                  <c:v>13.09</c:v>
                </c:pt>
                <c:pt idx="27">
                  <c:v>15.445</c:v>
                </c:pt>
                <c:pt idx="28">
                  <c:v>14.872</c:v>
                </c:pt>
                <c:pt idx="29">
                  <c:v>12.39</c:v>
                </c:pt>
                <c:pt idx="30">
                  <c:v>43.381999999999998</c:v>
                </c:pt>
                <c:pt idx="31">
                  <c:v>22.018000000000001</c:v>
                </c:pt>
                <c:pt idx="32">
                  <c:v>24.788</c:v>
                </c:pt>
                <c:pt idx="33">
                  <c:v>49.591000000000001</c:v>
                </c:pt>
                <c:pt idx="34">
                  <c:v>21.768999999999998</c:v>
                </c:pt>
                <c:pt idx="35">
                  <c:v>27.626999999999999</c:v>
                </c:pt>
                <c:pt idx="36">
                  <c:v>46.389000000000003</c:v>
                </c:pt>
                <c:pt idx="37">
                  <c:v>51.271000000000001</c:v>
                </c:pt>
                <c:pt idx="38">
                  <c:v>39.487000000000002</c:v>
                </c:pt>
                <c:pt idx="39">
                  <c:v>27.381</c:v>
                </c:pt>
                <c:pt idx="40">
                  <c:v>22.808</c:v>
                </c:pt>
                <c:pt idx="41">
                  <c:v>18.954999999999998</c:v>
                </c:pt>
                <c:pt idx="42">
                  <c:v>16.277000000000001</c:v>
                </c:pt>
                <c:pt idx="43">
                  <c:v>15.085000000000001</c:v>
                </c:pt>
                <c:pt idx="44">
                  <c:v>14.891</c:v>
                </c:pt>
                <c:pt idx="45">
                  <c:v>14.667999999999999</c:v>
                </c:pt>
                <c:pt idx="46">
                  <c:v>13.11</c:v>
                </c:pt>
                <c:pt idx="47">
                  <c:v>11.874000000000001</c:v>
                </c:pt>
                <c:pt idx="48">
                  <c:v>11.757</c:v>
                </c:pt>
                <c:pt idx="49">
                  <c:v>12.321999999999999</c:v>
                </c:pt>
                <c:pt idx="50">
                  <c:v>11.243</c:v>
                </c:pt>
                <c:pt idx="51">
                  <c:v>12.282999999999999</c:v>
                </c:pt>
                <c:pt idx="52">
                  <c:v>14.021000000000001</c:v>
                </c:pt>
                <c:pt idx="53">
                  <c:v>16.847000000000001</c:v>
                </c:pt>
                <c:pt idx="54">
                  <c:v>14.552</c:v>
                </c:pt>
                <c:pt idx="55">
                  <c:v>51.869</c:v>
                </c:pt>
                <c:pt idx="56">
                  <c:v>17.048999999999999</c:v>
                </c:pt>
                <c:pt idx="57">
                  <c:v>33.116</c:v>
                </c:pt>
                <c:pt idx="58">
                  <c:v>18.338000000000001</c:v>
                </c:pt>
                <c:pt idx="59">
                  <c:v>17.106999999999999</c:v>
                </c:pt>
                <c:pt idx="60">
                  <c:v>12.635999999999999</c:v>
                </c:pt>
                <c:pt idx="61">
                  <c:v>12.016</c:v>
                </c:pt>
                <c:pt idx="62">
                  <c:v>11.423</c:v>
                </c:pt>
                <c:pt idx="63">
                  <c:v>19.417000000000002</c:v>
                </c:pt>
                <c:pt idx="64">
                  <c:v>12.182</c:v>
                </c:pt>
                <c:pt idx="65">
                  <c:v>16.648</c:v>
                </c:pt>
                <c:pt idx="66">
                  <c:v>14.146000000000001</c:v>
                </c:pt>
                <c:pt idx="67">
                  <c:v>11.679</c:v>
                </c:pt>
                <c:pt idx="68">
                  <c:v>10.802</c:v>
                </c:pt>
                <c:pt idx="69">
                  <c:v>10.071</c:v>
                </c:pt>
                <c:pt idx="70">
                  <c:v>9.3350000000000009</c:v>
                </c:pt>
                <c:pt idx="71">
                  <c:v>9.02</c:v>
                </c:pt>
                <c:pt idx="72">
                  <c:v>8.5289999999999999</c:v>
                </c:pt>
                <c:pt idx="73">
                  <c:v>8.3659999999999997</c:v>
                </c:pt>
                <c:pt idx="74">
                  <c:v>8.6539999999999999</c:v>
                </c:pt>
                <c:pt idx="75">
                  <c:v>8.3019999999999996</c:v>
                </c:pt>
                <c:pt idx="76">
                  <c:v>7.7889999999999997</c:v>
                </c:pt>
                <c:pt idx="77">
                  <c:v>9.4269999999999996</c:v>
                </c:pt>
                <c:pt idx="78">
                  <c:v>9.7319999999999993</c:v>
                </c:pt>
                <c:pt idx="79">
                  <c:v>8.7539999999999996</c:v>
                </c:pt>
                <c:pt idx="80">
                  <c:v>8.0009999999999994</c:v>
                </c:pt>
                <c:pt idx="81">
                  <c:v>7.5229999999999997</c:v>
                </c:pt>
                <c:pt idx="82">
                  <c:v>7.0010000000000003</c:v>
                </c:pt>
                <c:pt idx="83">
                  <c:v>6.5209999999999999</c:v>
                </c:pt>
                <c:pt idx="84">
                  <c:v>6.452</c:v>
                </c:pt>
                <c:pt idx="85">
                  <c:v>7.992</c:v>
                </c:pt>
                <c:pt idx="86">
                  <c:v>7.9980000000000002</c:v>
                </c:pt>
                <c:pt idx="87">
                  <c:v>7.07</c:v>
                </c:pt>
                <c:pt idx="88">
                  <c:v>6.6520000000000001</c:v>
                </c:pt>
                <c:pt idx="89">
                  <c:v>6.05</c:v>
                </c:pt>
                <c:pt idx="90">
                  <c:v>5.8090000000000002</c:v>
                </c:pt>
                <c:pt idx="91">
                  <c:v>6.6859999999999999</c:v>
                </c:pt>
                <c:pt idx="92">
                  <c:v>9.02</c:v>
                </c:pt>
                <c:pt idx="93">
                  <c:v>8.1539999999999999</c:v>
                </c:pt>
                <c:pt idx="94">
                  <c:v>5.7869999999999999</c:v>
                </c:pt>
                <c:pt idx="95">
                  <c:v>5.0199999999999996</c:v>
                </c:pt>
                <c:pt idx="96">
                  <c:v>4.9240000000000004</c:v>
                </c:pt>
                <c:pt idx="97">
                  <c:v>5.3040000000000003</c:v>
                </c:pt>
                <c:pt idx="98">
                  <c:v>4.6660000000000004</c:v>
                </c:pt>
                <c:pt idx="99">
                  <c:v>4.3239999999999998</c:v>
                </c:pt>
                <c:pt idx="100">
                  <c:v>4.6269999999999998</c:v>
                </c:pt>
                <c:pt idx="101">
                  <c:v>5.16</c:v>
                </c:pt>
                <c:pt idx="102">
                  <c:v>4.6879999999999997</c:v>
                </c:pt>
                <c:pt idx="103">
                  <c:v>4.6399999999999997</c:v>
                </c:pt>
                <c:pt idx="104">
                  <c:v>10.496</c:v>
                </c:pt>
                <c:pt idx="105">
                  <c:v>11.504</c:v>
                </c:pt>
                <c:pt idx="106">
                  <c:v>7.694</c:v>
                </c:pt>
                <c:pt idx="107">
                  <c:v>7.484</c:v>
                </c:pt>
                <c:pt idx="108">
                  <c:v>6.55</c:v>
                </c:pt>
                <c:pt idx="109">
                  <c:v>5.8120000000000003</c:v>
                </c:pt>
                <c:pt idx="110">
                  <c:v>10.042</c:v>
                </c:pt>
                <c:pt idx="111">
                  <c:v>10.083</c:v>
                </c:pt>
                <c:pt idx="112">
                  <c:v>12.018000000000001</c:v>
                </c:pt>
                <c:pt idx="113">
                  <c:v>14.545999999999999</c:v>
                </c:pt>
                <c:pt idx="114">
                  <c:v>101.34099999999999</c:v>
                </c:pt>
                <c:pt idx="115">
                  <c:v>15.750999999999999</c:v>
                </c:pt>
                <c:pt idx="116">
                  <c:v>10.63</c:v>
                </c:pt>
                <c:pt idx="117">
                  <c:v>15.207000000000001</c:v>
                </c:pt>
                <c:pt idx="118">
                  <c:v>15.667</c:v>
                </c:pt>
                <c:pt idx="119">
                  <c:v>18.792999999999999</c:v>
                </c:pt>
                <c:pt idx="120">
                  <c:v>163.84700000000001</c:v>
                </c:pt>
                <c:pt idx="121">
                  <c:v>51.161999999999999</c:v>
                </c:pt>
                <c:pt idx="122">
                  <c:v>32.177999999999997</c:v>
                </c:pt>
                <c:pt idx="123">
                  <c:v>237.02099999999999</c:v>
                </c:pt>
                <c:pt idx="124">
                  <c:v>116.988</c:v>
                </c:pt>
                <c:pt idx="125">
                  <c:v>63.938000000000002</c:v>
                </c:pt>
                <c:pt idx="126">
                  <c:v>91.789000000000001</c:v>
                </c:pt>
                <c:pt idx="127">
                  <c:v>71.790000000000006</c:v>
                </c:pt>
                <c:pt idx="128">
                  <c:v>61.3</c:v>
                </c:pt>
                <c:pt idx="129">
                  <c:v>57.616</c:v>
                </c:pt>
                <c:pt idx="130">
                  <c:v>73.453999999999994</c:v>
                </c:pt>
                <c:pt idx="131">
                  <c:v>45.89</c:v>
                </c:pt>
                <c:pt idx="132">
                  <c:v>42.222999999999999</c:v>
                </c:pt>
                <c:pt idx="133">
                  <c:v>102.49</c:v>
                </c:pt>
                <c:pt idx="134">
                  <c:v>49.761000000000003</c:v>
                </c:pt>
                <c:pt idx="135">
                  <c:v>36.286000000000001</c:v>
                </c:pt>
                <c:pt idx="136">
                  <c:v>39.859000000000002</c:v>
                </c:pt>
                <c:pt idx="137">
                  <c:v>79.451999999999998</c:v>
                </c:pt>
                <c:pt idx="138">
                  <c:v>67.486000000000004</c:v>
                </c:pt>
                <c:pt idx="139">
                  <c:v>52.536000000000001</c:v>
                </c:pt>
                <c:pt idx="140">
                  <c:v>47.997</c:v>
                </c:pt>
                <c:pt idx="141">
                  <c:v>40.436</c:v>
                </c:pt>
                <c:pt idx="142">
                  <c:v>40.69</c:v>
                </c:pt>
                <c:pt idx="143">
                  <c:v>30.863</c:v>
                </c:pt>
                <c:pt idx="144">
                  <c:v>24.1</c:v>
                </c:pt>
                <c:pt idx="145">
                  <c:v>22.48</c:v>
                </c:pt>
                <c:pt idx="146">
                  <c:v>24.282</c:v>
                </c:pt>
                <c:pt idx="147">
                  <c:v>20.327999999999999</c:v>
                </c:pt>
                <c:pt idx="148">
                  <c:v>25.9</c:v>
                </c:pt>
                <c:pt idx="149">
                  <c:v>47.2</c:v>
                </c:pt>
                <c:pt idx="150">
                  <c:v>31.439</c:v>
                </c:pt>
                <c:pt idx="151">
                  <c:v>39.167999999999999</c:v>
                </c:pt>
                <c:pt idx="152">
                  <c:v>26.954999999999998</c:v>
                </c:pt>
                <c:pt idx="153">
                  <c:v>40.326000000000001</c:v>
                </c:pt>
                <c:pt idx="154">
                  <c:v>34.953000000000003</c:v>
                </c:pt>
                <c:pt idx="155">
                  <c:v>28.527999999999999</c:v>
                </c:pt>
                <c:pt idx="156">
                  <c:v>24.61</c:v>
                </c:pt>
                <c:pt idx="157">
                  <c:v>31.414999999999999</c:v>
                </c:pt>
                <c:pt idx="158">
                  <c:v>33.89</c:v>
                </c:pt>
                <c:pt idx="159">
                  <c:v>19.315000000000001</c:v>
                </c:pt>
                <c:pt idx="160">
                  <c:v>21.824000000000002</c:v>
                </c:pt>
                <c:pt idx="161">
                  <c:v>19.457999999999998</c:v>
                </c:pt>
                <c:pt idx="162">
                  <c:v>28.452999999999999</c:v>
                </c:pt>
                <c:pt idx="163">
                  <c:v>18.116</c:v>
                </c:pt>
                <c:pt idx="164">
                  <c:v>39.335999999999999</c:v>
                </c:pt>
                <c:pt idx="165">
                  <c:v>23.556000000000001</c:v>
                </c:pt>
                <c:pt idx="166">
                  <c:v>20.992000000000001</c:v>
                </c:pt>
                <c:pt idx="167">
                  <c:v>17.277999999999999</c:v>
                </c:pt>
                <c:pt idx="168">
                  <c:v>17.997</c:v>
                </c:pt>
                <c:pt idx="169">
                  <c:v>16.399999999999999</c:v>
                </c:pt>
                <c:pt idx="170">
                  <c:v>20.655000000000001</c:v>
                </c:pt>
                <c:pt idx="171">
                  <c:v>12.298999999999999</c:v>
                </c:pt>
                <c:pt idx="172">
                  <c:v>17.725999999999999</c:v>
                </c:pt>
                <c:pt idx="173">
                  <c:v>18.213999999999999</c:v>
                </c:pt>
                <c:pt idx="174">
                  <c:v>54.048999999999999</c:v>
                </c:pt>
                <c:pt idx="175">
                  <c:v>79.150000000000006</c:v>
                </c:pt>
                <c:pt idx="176">
                  <c:v>30.187000000000001</c:v>
                </c:pt>
                <c:pt idx="177">
                  <c:v>24.312999999999999</c:v>
                </c:pt>
                <c:pt idx="178">
                  <c:v>20.074000000000002</c:v>
                </c:pt>
                <c:pt idx="179">
                  <c:v>28.547000000000001</c:v>
                </c:pt>
                <c:pt idx="180">
                  <c:v>20.931000000000001</c:v>
                </c:pt>
                <c:pt idx="181">
                  <c:v>19.417000000000002</c:v>
                </c:pt>
                <c:pt idx="182">
                  <c:v>19.021999999999998</c:v>
                </c:pt>
                <c:pt idx="183">
                  <c:v>20.079000000000001</c:v>
                </c:pt>
                <c:pt idx="184">
                  <c:v>41.973999999999997</c:v>
                </c:pt>
                <c:pt idx="185">
                  <c:v>32.139000000000003</c:v>
                </c:pt>
                <c:pt idx="186">
                  <c:v>26.707999999999998</c:v>
                </c:pt>
                <c:pt idx="187">
                  <c:v>18.411999999999999</c:v>
                </c:pt>
                <c:pt idx="188">
                  <c:v>18.161999999999999</c:v>
                </c:pt>
                <c:pt idx="189">
                  <c:v>15.644</c:v>
                </c:pt>
                <c:pt idx="190">
                  <c:v>9.2460000000000004</c:v>
                </c:pt>
                <c:pt idx="191">
                  <c:v>9.1969999999999992</c:v>
                </c:pt>
                <c:pt idx="192">
                  <c:v>9.1050000000000004</c:v>
                </c:pt>
                <c:pt idx="193">
                  <c:v>8.5649999999999995</c:v>
                </c:pt>
                <c:pt idx="194">
                  <c:v>8.3629999999999995</c:v>
                </c:pt>
                <c:pt idx="195">
                  <c:v>8.032</c:v>
                </c:pt>
                <c:pt idx="196">
                  <c:v>7.9089999999999998</c:v>
                </c:pt>
                <c:pt idx="197">
                  <c:v>7.75</c:v>
                </c:pt>
                <c:pt idx="198">
                  <c:v>7.5</c:v>
                </c:pt>
                <c:pt idx="199">
                  <c:v>7.383</c:v>
                </c:pt>
                <c:pt idx="200">
                  <c:v>8.0869999999999997</c:v>
                </c:pt>
                <c:pt idx="201">
                  <c:v>7.4489999999999998</c:v>
                </c:pt>
                <c:pt idx="202">
                  <c:v>7.3179999999999996</c:v>
                </c:pt>
                <c:pt idx="203">
                  <c:v>7.0890000000000004</c:v>
                </c:pt>
                <c:pt idx="204">
                  <c:v>6.9779999999999998</c:v>
                </c:pt>
                <c:pt idx="205">
                  <c:v>7.3220000000000001</c:v>
                </c:pt>
                <c:pt idx="206">
                  <c:v>9.5380000000000003</c:v>
                </c:pt>
                <c:pt idx="207">
                  <c:v>11.814</c:v>
                </c:pt>
                <c:pt idx="208">
                  <c:v>8.3190000000000008</c:v>
                </c:pt>
                <c:pt idx="209">
                  <c:v>6.9349999999999996</c:v>
                </c:pt>
                <c:pt idx="210">
                  <c:v>6.5339999999999998</c:v>
                </c:pt>
                <c:pt idx="211">
                  <c:v>6.1859999999999999</c:v>
                </c:pt>
                <c:pt idx="212">
                  <c:v>6.1820000000000004</c:v>
                </c:pt>
                <c:pt idx="213">
                  <c:v>6.1210000000000004</c:v>
                </c:pt>
                <c:pt idx="214">
                  <c:v>5.891</c:v>
                </c:pt>
                <c:pt idx="215">
                  <c:v>5.8140000000000001</c:v>
                </c:pt>
                <c:pt idx="216">
                  <c:v>5.7830000000000004</c:v>
                </c:pt>
                <c:pt idx="217">
                  <c:v>5.64</c:v>
                </c:pt>
                <c:pt idx="218">
                  <c:v>5.851</c:v>
                </c:pt>
                <c:pt idx="219">
                  <c:v>5.6470000000000002</c:v>
                </c:pt>
                <c:pt idx="220">
                  <c:v>5.54</c:v>
                </c:pt>
                <c:pt idx="221">
                  <c:v>6.7249999999999996</c:v>
                </c:pt>
                <c:pt idx="222">
                  <c:v>8.5760000000000005</c:v>
                </c:pt>
                <c:pt idx="223">
                  <c:v>6.3049999999999997</c:v>
                </c:pt>
                <c:pt idx="224">
                  <c:v>5.9340000000000002</c:v>
                </c:pt>
                <c:pt idx="225">
                  <c:v>5.79</c:v>
                </c:pt>
                <c:pt idx="226">
                  <c:v>5.4009999999999998</c:v>
                </c:pt>
                <c:pt idx="227">
                  <c:v>5.4109999999999996</c:v>
                </c:pt>
                <c:pt idx="228">
                  <c:v>5.2960000000000003</c:v>
                </c:pt>
                <c:pt idx="229">
                  <c:v>4.8680000000000003</c:v>
                </c:pt>
                <c:pt idx="230">
                  <c:v>4.9340000000000002</c:v>
                </c:pt>
                <c:pt idx="231">
                  <c:v>5.2560000000000002</c:v>
                </c:pt>
                <c:pt idx="232">
                  <c:v>4.9889999999999999</c:v>
                </c:pt>
                <c:pt idx="233">
                  <c:v>5.1980000000000004</c:v>
                </c:pt>
                <c:pt idx="234">
                  <c:v>5.0890000000000004</c:v>
                </c:pt>
                <c:pt idx="235">
                  <c:v>5.87</c:v>
                </c:pt>
                <c:pt idx="236">
                  <c:v>6.1669999999999998</c:v>
                </c:pt>
              </c:numCache>
            </c:numRef>
          </c:xVal>
          <c:yVal>
            <c:numRef>
              <c:f>'2018_power'!$D$6:$D$309</c:f>
              <c:numCache>
                <c:formatCode>0.00</c:formatCode>
                <c:ptCount val="304"/>
                <c:pt idx="0">
                  <c:v>117.06699999999999</c:v>
                </c:pt>
                <c:pt idx="1">
                  <c:v>117.06699999999999</c:v>
                </c:pt>
                <c:pt idx="2">
                  <c:v>117.047</c:v>
                </c:pt>
                <c:pt idx="3">
                  <c:v>117.017</c:v>
                </c:pt>
                <c:pt idx="4">
                  <c:v>116.95699999999999</c:v>
                </c:pt>
                <c:pt idx="5">
                  <c:v>116.937</c:v>
                </c:pt>
                <c:pt idx="6">
                  <c:v>116.92699999999999</c:v>
                </c:pt>
                <c:pt idx="7">
                  <c:v>116.92699999999999</c:v>
                </c:pt>
                <c:pt idx="8">
                  <c:v>116.91699999999999</c:v>
                </c:pt>
                <c:pt idx="9">
                  <c:v>116.907</c:v>
                </c:pt>
                <c:pt idx="10">
                  <c:v>116.907</c:v>
                </c:pt>
                <c:pt idx="11">
                  <c:v>116.907</c:v>
                </c:pt>
                <c:pt idx="12">
                  <c:v>116.907</c:v>
                </c:pt>
                <c:pt idx="13">
                  <c:v>116.89699999999999</c:v>
                </c:pt>
                <c:pt idx="14">
                  <c:v>116.89699999999999</c:v>
                </c:pt>
                <c:pt idx="15">
                  <c:v>116.95699999999999</c:v>
                </c:pt>
                <c:pt idx="16">
                  <c:v>116.94699999999999</c:v>
                </c:pt>
                <c:pt idx="17">
                  <c:v>116.91699999999999</c:v>
                </c:pt>
                <c:pt idx="18">
                  <c:v>116.92699999999999</c:v>
                </c:pt>
                <c:pt idx="19">
                  <c:v>116.92699999999999</c:v>
                </c:pt>
                <c:pt idx="20">
                  <c:v>116.937</c:v>
                </c:pt>
                <c:pt idx="21">
                  <c:v>116.95699999999999</c:v>
                </c:pt>
                <c:pt idx="22">
                  <c:v>116.94699999999999</c:v>
                </c:pt>
                <c:pt idx="23">
                  <c:v>116.94699999999999</c:v>
                </c:pt>
                <c:pt idx="24">
                  <c:v>116.97699999999999</c:v>
                </c:pt>
                <c:pt idx="25">
                  <c:v>117.14699999999999</c:v>
                </c:pt>
                <c:pt idx="26">
                  <c:v>117.017</c:v>
                </c:pt>
                <c:pt idx="27">
                  <c:v>117.05699999999999</c:v>
                </c:pt>
                <c:pt idx="28">
                  <c:v>117.047</c:v>
                </c:pt>
                <c:pt idx="29">
                  <c:v>117.00699999999999</c:v>
                </c:pt>
                <c:pt idx="30">
                  <c:v>117.387</c:v>
                </c:pt>
                <c:pt idx="31">
                  <c:v>117.127</c:v>
                </c:pt>
                <c:pt idx="32">
                  <c:v>117.157</c:v>
                </c:pt>
                <c:pt idx="33">
                  <c:v>117.39699999999999</c:v>
                </c:pt>
                <c:pt idx="34">
                  <c:v>117.127</c:v>
                </c:pt>
                <c:pt idx="35">
                  <c:v>117.23699999999999</c:v>
                </c:pt>
                <c:pt idx="36">
                  <c:v>117.36699999999999</c:v>
                </c:pt>
                <c:pt idx="37">
                  <c:v>117.44699999999999</c:v>
                </c:pt>
                <c:pt idx="38">
                  <c:v>117.267</c:v>
                </c:pt>
                <c:pt idx="39">
                  <c:v>117.22699999999999</c:v>
                </c:pt>
                <c:pt idx="40">
                  <c:v>117.33999999999999</c:v>
                </c:pt>
                <c:pt idx="41">
                  <c:v>117.16</c:v>
                </c:pt>
                <c:pt idx="42">
                  <c:v>117.125</c:v>
                </c:pt>
                <c:pt idx="43">
                  <c:v>117.11</c:v>
                </c:pt>
                <c:pt idx="44">
                  <c:v>117.11</c:v>
                </c:pt>
                <c:pt idx="45">
                  <c:v>117.11</c:v>
                </c:pt>
                <c:pt idx="46">
                  <c:v>117.08</c:v>
                </c:pt>
                <c:pt idx="47">
                  <c:v>117.07</c:v>
                </c:pt>
                <c:pt idx="48">
                  <c:v>117.07</c:v>
                </c:pt>
                <c:pt idx="49">
                  <c:v>117.07</c:v>
                </c:pt>
                <c:pt idx="50">
                  <c:v>117.05</c:v>
                </c:pt>
                <c:pt idx="51">
                  <c:v>117.07</c:v>
                </c:pt>
                <c:pt idx="52">
                  <c:v>117.1</c:v>
                </c:pt>
                <c:pt idx="53">
                  <c:v>117.14</c:v>
                </c:pt>
                <c:pt idx="54">
                  <c:v>117.11</c:v>
                </c:pt>
                <c:pt idx="55">
                  <c:v>117.56</c:v>
                </c:pt>
                <c:pt idx="56">
                  <c:v>117.14</c:v>
                </c:pt>
                <c:pt idx="57">
                  <c:v>117.35</c:v>
                </c:pt>
                <c:pt idx="58">
                  <c:v>117.14999999999999</c:v>
                </c:pt>
                <c:pt idx="59">
                  <c:v>117.14</c:v>
                </c:pt>
                <c:pt idx="60">
                  <c:v>117.08999999999999</c:v>
                </c:pt>
                <c:pt idx="61">
                  <c:v>117.08</c:v>
                </c:pt>
                <c:pt idx="62">
                  <c:v>117.07</c:v>
                </c:pt>
                <c:pt idx="63">
                  <c:v>117.17999999999999</c:v>
                </c:pt>
                <c:pt idx="64">
                  <c:v>117.08</c:v>
                </c:pt>
                <c:pt idx="65">
                  <c:v>117.13</c:v>
                </c:pt>
                <c:pt idx="66">
                  <c:v>117.1</c:v>
                </c:pt>
                <c:pt idx="67">
                  <c:v>117.07</c:v>
                </c:pt>
                <c:pt idx="68">
                  <c:v>117.05</c:v>
                </c:pt>
                <c:pt idx="69">
                  <c:v>117.03999999999999</c:v>
                </c:pt>
                <c:pt idx="70">
                  <c:v>117.03</c:v>
                </c:pt>
                <c:pt idx="71">
                  <c:v>117.02</c:v>
                </c:pt>
                <c:pt idx="72">
                  <c:v>117.00999999999999</c:v>
                </c:pt>
                <c:pt idx="73">
                  <c:v>117</c:v>
                </c:pt>
                <c:pt idx="74">
                  <c:v>117.00999999999999</c:v>
                </c:pt>
                <c:pt idx="75">
                  <c:v>117</c:v>
                </c:pt>
                <c:pt idx="76">
                  <c:v>116.99</c:v>
                </c:pt>
                <c:pt idx="77">
                  <c:v>117.02</c:v>
                </c:pt>
                <c:pt idx="78">
                  <c:v>117.03</c:v>
                </c:pt>
                <c:pt idx="79">
                  <c:v>117.00999999999999</c:v>
                </c:pt>
                <c:pt idx="80">
                  <c:v>116.99</c:v>
                </c:pt>
                <c:pt idx="81">
                  <c:v>116.97999999999999</c:v>
                </c:pt>
                <c:pt idx="82">
                  <c:v>116.97</c:v>
                </c:pt>
                <c:pt idx="83">
                  <c:v>116.96</c:v>
                </c:pt>
                <c:pt idx="84">
                  <c:v>116.96</c:v>
                </c:pt>
                <c:pt idx="85">
                  <c:v>116.99</c:v>
                </c:pt>
                <c:pt idx="86">
                  <c:v>116.99</c:v>
                </c:pt>
                <c:pt idx="87">
                  <c:v>116.97</c:v>
                </c:pt>
                <c:pt idx="88">
                  <c:v>116.96</c:v>
                </c:pt>
                <c:pt idx="89">
                  <c:v>116.94999999999999</c:v>
                </c:pt>
                <c:pt idx="90">
                  <c:v>116.94</c:v>
                </c:pt>
                <c:pt idx="91">
                  <c:v>116.96</c:v>
                </c:pt>
                <c:pt idx="92">
                  <c:v>117.06</c:v>
                </c:pt>
                <c:pt idx="93">
                  <c:v>117</c:v>
                </c:pt>
                <c:pt idx="94">
                  <c:v>116.94999999999999</c:v>
                </c:pt>
                <c:pt idx="95">
                  <c:v>116.94</c:v>
                </c:pt>
                <c:pt idx="96">
                  <c:v>116.94</c:v>
                </c:pt>
                <c:pt idx="97">
                  <c:v>116.94999999999999</c:v>
                </c:pt>
                <c:pt idx="98">
                  <c:v>116.94</c:v>
                </c:pt>
                <c:pt idx="99">
                  <c:v>116.92999999999999</c:v>
                </c:pt>
                <c:pt idx="100">
                  <c:v>116.94</c:v>
                </c:pt>
                <c:pt idx="101">
                  <c:v>116.94999999999999</c:v>
                </c:pt>
                <c:pt idx="102">
                  <c:v>116.94</c:v>
                </c:pt>
                <c:pt idx="103">
                  <c:v>116.94</c:v>
                </c:pt>
                <c:pt idx="104">
                  <c:v>117.06</c:v>
                </c:pt>
                <c:pt idx="105">
                  <c:v>117.08</c:v>
                </c:pt>
                <c:pt idx="106">
                  <c:v>116.99</c:v>
                </c:pt>
                <c:pt idx="107">
                  <c:v>116.99</c:v>
                </c:pt>
                <c:pt idx="108">
                  <c:v>116.97</c:v>
                </c:pt>
                <c:pt idx="109">
                  <c:v>116.96</c:v>
                </c:pt>
                <c:pt idx="110">
                  <c:v>117.03999999999999</c:v>
                </c:pt>
                <c:pt idx="111">
                  <c:v>117.03999999999999</c:v>
                </c:pt>
                <c:pt idx="112">
                  <c:v>117.08</c:v>
                </c:pt>
                <c:pt idx="113">
                  <c:v>117.1</c:v>
                </c:pt>
                <c:pt idx="114">
                  <c:v>117.63</c:v>
                </c:pt>
                <c:pt idx="115">
                  <c:v>117.11999999999999</c:v>
                </c:pt>
                <c:pt idx="116">
                  <c:v>117.07</c:v>
                </c:pt>
                <c:pt idx="117">
                  <c:v>117.11999999999999</c:v>
                </c:pt>
                <c:pt idx="118">
                  <c:v>117.11999999999999</c:v>
                </c:pt>
                <c:pt idx="119">
                  <c:v>117.17</c:v>
                </c:pt>
                <c:pt idx="120">
                  <c:v>118.11999999999999</c:v>
                </c:pt>
                <c:pt idx="121">
                  <c:v>117.53999999999999</c:v>
                </c:pt>
                <c:pt idx="122">
                  <c:v>117.38</c:v>
                </c:pt>
                <c:pt idx="123">
                  <c:v>118.53999999999999</c:v>
                </c:pt>
                <c:pt idx="124">
                  <c:v>117.89999999999999</c:v>
                </c:pt>
                <c:pt idx="125">
                  <c:v>117.61</c:v>
                </c:pt>
                <c:pt idx="126">
                  <c:v>117.8</c:v>
                </c:pt>
                <c:pt idx="127">
                  <c:v>117.67</c:v>
                </c:pt>
                <c:pt idx="128">
                  <c:v>117.56</c:v>
                </c:pt>
                <c:pt idx="129">
                  <c:v>117.53999999999999</c:v>
                </c:pt>
                <c:pt idx="130">
                  <c:v>117.66</c:v>
                </c:pt>
                <c:pt idx="131">
                  <c:v>117.47999999999999</c:v>
                </c:pt>
                <c:pt idx="132">
                  <c:v>117.42</c:v>
                </c:pt>
                <c:pt idx="133">
                  <c:v>117.82</c:v>
                </c:pt>
                <c:pt idx="134">
                  <c:v>117.47</c:v>
                </c:pt>
                <c:pt idx="135">
                  <c:v>117.33</c:v>
                </c:pt>
                <c:pt idx="136">
                  <c:v>117.39</c:v>
                </c:pt>
                <c:pt idx="137">
                  <c:v>117.67999999999999</c:v>
                </c:pt>
                <c:pt idx="138">
                  <c:v>117.61999999999999</c:v>
                </c:pt>
                <c:pt idx="139">
                  <c:v>117.47</c:v>
                </c:pt>
                <c:pt idx="140">
                  <c:v>117.42999999999999</c:v>
                </c:pt>
                <c:pt idx="141">
                  <c:v>117.39</c:v>
                </c:pt>
                <c:pt idx="142">
                  <c:v>117.35</c:v>
                </c:pt>
                <c:pt idx="143">
                  <c:v>117.31</c:v>
                </c:pt>
                <c:pt idx="144">
                  <c:v>117.3</c:v>
                </c:pt>
                <c:pt idx="145">
                  <c:v>117.25999999999999</c:v>
                </c:pt>
                <c:pt idx="146">
                  <c:v>117.27</c:v>
                </c:pt>
                <c:pt idx="147">
                  <c:v>117.22</c:v>
                </c:pt>
                <c:pt idx="148">
                  <c:v>117.24</c:v>
                </c:pt>
                <c:pt idx="149">
                  <c:v>117.5</c:v>
                </c:pt>
                <c:pt idx="150">
                  <c:v>117.28999999999999</c:v>
                </c:pt>
                <c:pt idx="151">
                  <c:v>117.33999999999999</c:v>
                </c:pt>
                <c:pt idx="152">
                  <c:v>117.22999999999999</c:v>
                </c:pt>
                <c:pt idx="153">
                  <c:v>117.39</c:v>
                </c:pt>
                <c:pt idx="154">
                  <c:v>117.3</c:v>
                </c:pt>
                <c:pt idx="155">
                  <c:v>117.25</c:v>
                </c:pt>
                <c:pt idx="156">
                  <c:v>117.22</c:v>
                </c:pt>
                <c:pt idx="157">
                  <c:v>117.25</c:v>
                </c:pt>
                <c:pt idx="158">
                  <c:v>117.28</c:v>
                </c:pt>
                <c:pt idx="159">
                  <c:v>117.19999999999999</c:v>
                </c:pt>
                <c:pt idx="160">
                  <c:v>117.17999999999999</c:v>
                </c:pt>
                <c:pt idx="161">
                  <c:v>117.17</c:v>
                </c:pt>
                <c:pt idx="162">
                  <c:v>117.24</c:v>
                </c:pt>
                <c:pt idx="163">
                  <c:v>117.16</c:v>
                </c:pt>
                <c:pt idx="164">
                  <c:v>117.38</c:v>
                </c:pt>
                <c:pt idx="165">
                  <c:v>117.21</c:v>
                </c:pt>
                <c:pt idx="166">
                  <c:v>117.19999999999999</c:v>
                </c:pt>
                <c:pt idx="167">
                  <c:v>117.14999999999999</c:v>
                </c:pt>
                <c:pt idx="168">
                  <c:v>117.14999999999999</c:v>
                </c:pt>
                <c:pt idx="169">
                  <c:v>117.14</c:v>
                </c:pt>
                <c:pt idx="170">
                  <c:v>117.17999999999999</c:v>
                </c:pt>
                <c:pt idx="171">
                  <c:v>117.16</c:v>
                </c:pt>
                <c:pt idx="172">
                  <c:v>117.14999999999999</c:v>
                </c:pt>
                <c:pt idx="173">
                  <c:v>117.14999999999999</c:v>
                </c:pt>
                <c:pt idx="174">
                  <c:v>117.47999999999999</c:v>
                </c:pt>
                <c:pt idx="175">
                  <c:v>117.61999999999999</c:v>
                </c:pt>
                <c:pt idx="176">
                  <c:v>117.28999999999999</c:v>
                </c:pt>
                <c:pt idx="177">
                  <c:v>117.19999999999999</c:v>
                </c:pt>
                <c:pt idx="178">
                  <c:v>117.17</c:v>
                </c:pt>
                <c:pt idx="179">
                  <c:v>117.25</c:v>
                </c:pt>
                <c:pt idx="180">
                  <c:v>117.19</c:v>
                </c:pt>
                <c:pt idx="181">
                  <c:v>117.17</c:v>
                </c:pt>
                <c:pt idx="182">
                  <c:v>117.16</c:v>
                </c:pt>
                <c:pt idx="183">
                  <c:v>117.17</c:v>
                </c:pt>
                <c:pt idx="184">
                  <c:v>117.33999999999999</c:v>
                </c:pt>
                <c:pt idx="185">
                  <c:v>117.28</c:v>
                </c:pt>
                <c:pt idx="186">
                  <c:v>117.22</c:v>
                </c:pt>
                <c:pt idx="187">
                  <c:v>117.17</c:v>
                </c:pt>
                <c:pt idx="188">
                  <c:v>117.17</c:v>
                </c:pt>
                <c:pt idx="189">
                  <c:v>117.14</c:v>
                </c:pt>
                <c:pt idx="190">
                  <c:v>117.00999999999999</c:v>
                </c:pt>
                <c:pt idx="191">
                  <c:v>117.00999999999999</c:v>
                </c:pt>
                <c:pt idx="192">
                  <c:v>117.00999999999999</c:v>
                </c:pt>
                <c:pt idx="193">
                  <c:v>117</c:v>
                </c:pt>
                <c:pt idx="194">
                  <c:v>117</c:v>
                </c:pt>
                <c:pt idx="195">
                  <c:v>116.99</c:v>
                </c:pt>
                <c:pt idx="196">
                  <c:v>116.99</c:v>
                </c:pt>
                <c:pt idx="197">
                  <c:v>116.99</c:v>
                </c:pt>
                <c:pt idx="198">
                  <c:v>116.97999999999999</c:v>
                </c:pt>
                <c:pt idx="199">
                  <c:v>116.97999999999999</c:v>
                </c:pt>
                <c:pt idx="200">
                  <c:v>116.99</c:v>
                </c:pt>
                <c:pt idx="201">
                  <c:v>116.97999999999999</c:v>
                </c:pt>
                <c:pt idx="202">
                  <c:v>116.97999999999999</c:v>
                </c:pt>
                <c:pt idx="203">
                  <c:v>116.97</c:v>
                </c:pt>
                <c:pt idx="204">
                  <c:v>116.97</c:v>
                </c:pt>
                <c:pt idx="205">
                  <c:v>116.97999999999999</c:v>
                </c:pt>
                <c:pt idx="206">
                  <c:v>117.00999999999999</c:v>
                </c:pt>
                <c:pt idx="207">
                  <c:v>117.03999999999999</c:v>
                </c:pt>
                <c:pt idx="208">
                  <c:v>116.99</c:v>
                </c:pt>
                <c:pt idx="209">
                  <c:v>116.97</c:v>
                </c:pt>
                <c:pt idx="210">
                  <c:v>116.96</c:v>
                </c:pt>
                <c:pt idx="211">
                  <c:v>116.94999999999999</c:v>
                </c:pt>
                <c:pt idx="212">
                  <c:v>116.94999999999999</c:v>
                </c:pt>
                <c:pt idx="213">
                  <c:v>116.94999999999999</c:v>
                </c:pt>
                <c:pt idx="214">
                  <c:v>116.94</c:v>
                </c:pt>
                <c:pt idx="215">
                  <c:v>116.94</c:v>
                </c:pt>
                <c:pt idx="216">
                  <c:v>116.92999999999999</c:v>
                </c:pt>
                <c:pt idx="217">
                  <c:v>116.92999999999999</c:v>
                </c:pt>
                <c:pt idx="218">
                  <c:v>116.92999999999999</c:v>
                </c:pt>
                <c:pt idx="219">
                  <c:v>116.92999999999999</c:v>
                </c:pt>
                <c:pt idx="220">
                  <c:v>116.92</c:v>
                </c:pt>
                <c:pt idx="221">
                  <c:v>116.96</c:v>
                </c:pt>
                <c:pt idx="222">
                  <c:v>117</c:v>
                </c:pt>
                <c:pt idx="223">
                  <c:v>116.94999999999999</c:v>
                </c:pt>
                <c:pt idx="224">
                  <c:v>116.94</c:v>
                </c:pt>
                <c:pt idx="225">
                  <c:v>116.92999999999999</c:v>
                </c:pt>
                <c:pt idx="226">
                  <c:v>116.92</c:v>
                </c:pt>
                <c:pt idx="227">
                  <c:v>116.92</c:v>
                </c:pt>
                <c:pt idx="228">
                  <c:v>116.92</c:v>
                </c:pt>
                <c:pt idx="229">
                  <c:v>116.91</c:v>
                </c:pt>
                <c:pt idx="230">
                  <c:v>116.91</c:v>
                </c:pt>
                <c:pt idx="231">
                  <c:v>116.92</c:v>
                </c:pt>
                <c:pt idx="232">
                  <c:v>116.91</c:v>
                </c:pt>
                <c:pt idx="233">
                  <c:v>116.92</c:v>
                </c:pt>
                <c:pt idx="234">
                  <c:v>116.92</c:v>
                </c:pt>
                <c:pt idx="235">
                  <c:v>116.94</c:v>
                </c:pt>
                <c:pt idx="236">
                  <c:v>116.94999999999999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0501920"/>
        <c:axId val="260502464"/>
      </c:scatterChart>
      <c:valAx>
        <c:axId val="260501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ปริมาณน้ำ </a:t>
                </a:r>
                <a:r>
                  <a:rPr lang="en-US"/>
                  <a:t>- </a:t>
                </a:r>
                <a:r>
                  <a:rPr lang="th-TH"/>
                  <a:t>ลบ.ม./วิ.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#,##0" sourceLinked="0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85000"/>
                <a:lumOff val="1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60502464"/>
        <c:crosses val="autoZero"/>
        <c:crossBetween val="midCat"/>
      </c:valAx>
      <c:valAx>
        <c:axId val="260502464"/>
        <c:scaling>
          <c:orientation val="minMax"/>
          <c:min val="116.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ระดับน้ำ - ม.รทก.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0.0" sourceLinked="0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85000"/>
                <a:lumOff val="1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60501920"/>
        <c:crosses val="autoZero"/>
        <c:crossBetween val="midCat"/>
      </c:valAx>
      <c:spPr>
        <a:noFill/>
        <a:ln>
          <a:solidFill>
            <a:schemeClr val="tx1">
              <a:lumMod val="85000"/>
              <a:lumOff val="1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1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'2018_power'!$A$1:$A$2</c:f>
              <c:strCache>
                <c:ptCount val="2"/>
                <c:pt idx="0">
                  <c:v>สถานี 240202 บ้าน ก.ม.29</c:v>
                </c:pt>
                <c:pt idx="1">
                  <c:v>ปีน้ำ 2561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rgbClr val="0000CC"/>
                </a:solidFill>
              </a:ln>
              <a:effectLst/>
            </c:spPr>
          </c:marker>
          <c:trendline>
            <c:spPr>
              <a:ln w="31750" cap="rnd">
                <a:solidFill>
                  <a:srgbClr val="FF0000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9.8883736474685551E-3"/>
                  <c:y val="-2.261651056316067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baseline="0">
                      <a:solidFill>
                        <a:sysClr val="windowText" lastClr="000000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</c:trendlineLbl>
          </c:trendline>
          <c:xVal>
            <c:numRef>
              <c:f>'2018_power'!$C$6:$C$300</c:f>
              <c:numCache>
                <c:formatCode>0.000</c:formatCode>
                <c:ptCount val="295"/>
                <c:pt idx="0">
                  <c:v>16.382000000000001</c:v>
                </c:pt>
                <c:pt idx="1">
                  <c:v>16.239999999999998</c:v>
                </c:pt>
                <c:pt idx="2">
                  <c:v>14.616</c:v>
                </c:pt>
                <c:pt idx="3">
                  <c:v>13.151999999999999</c:v>
                </c:pt>
                <c:pt idx="4">
                  <c:v>9.6120000000000001</c:v>
                </c:pt>
                <c:pt idx="5">
                  <c:v>9.3330000000000002</c:v>
                </c:pt>
                <c:pt idx="6">
                  <c:v>9.02</c:v>
                </c:pt>
                <c:pt idx="7">
                  <c:v>8.7219999999999995</c:v>
                </c:pt>
                <c:pt idx="8">
                  <c:v>7.6840000000000002</c:v>
                </c:pt>
                <c:pt idx="9">
                  <c:v>7.4320000000000004</c:v>
                </c:pt>
                <c:pt idx="10">
                  <c:v>7.2830000000000004</c:v>
                </c:pt>
                <c:pt idx="11">
                  <c:v>7.2</c:v>
                </c:pt>
                <c:pt idx="12">
                  <c:v>7.0720000000000001</c:v>
                </c:pt>
                <c:pt idx="13">
                  <c:v>6.98</c:v>
                </c:pt>
                <c:pt idx="14">
                  <c:v>6.7279999999999998</c:v>
                </c:pt>
                <c:pt idx="15">
                  <c:v>9.5370000000000008</c:v>
                </c:pt>
                <c:pt idx="16">
                  <c:v>9.66</c:v>
                </c:pt>
                <c:pt idx="17">
                  <c:v>8.14</c:v>
                </c:pt>
                <c:pt idx="18">
                  <c:v>9.3409999999999993</c:v>
                </c:pt>
                <c:pt idx="19">
                  <c:v>8.8010000000000002</c:v>
                </c:pt>
                <c:pt idx="20">
                  <c:v>9.641</c:v>
                </c:pt>
                <c:pt idx="21">
                  <c:v>11.01</c:v>
                </c:pt>
                <c:pt idx="22">
                  <c:v>10.569000000000001</c:v>
                </c:pt>
                <c:pt idx="23">
                  <c:v>11.259</c:v>
                </c:pt>
                <c:pt idx="24">
                  <c:v>11.504</c:v>
                </c:pt>
                <c:pt idx="25">
                  <c:v>22.373000000000001</c:v>
                </c:pt>
                <c:pt idx="26">
                  <c:v>13.09</c:v>
                </c:pt>
                <c:pt idx="27">
                  <c:v>15.445</c:v>
                </c:pt>
                <c:pt idx="28">
                  <c:v>14.872</c:v>
                </c:pt>
                <c:pt idx="29">
                  <c:v>12.39</c:v>
                </c:pt>
                <c:pt idx="30">
                  <c:v>43.381999999999998</c:v>
                </c:pt>
                <c:pt idx="31">
                  <c:v>22.018000000000001</c:v>
                </c:pt>
                <c:pt idx="32">
                  <c:v>24.788</c:v>
                </c:pt>
                <c:pt idx="33">
                  <c:v>49.591000000000001</c:v>
                </c:pt>
                <c:pt idx="34">
                  <c:v>21.768999999999998</c:v>
                </c:pt>
                <c:pt idx="35">
                  <c:v>27.626999999999999</c:v>
                </c:pt>
                <c:pt idx="36">
                  <c:v>46.389000000000003</c:v>
                </c:pt>
                <c:pt idx="37">
                  <c:v>51.271000000000001</c:v>
                </c:pt>
                <c:pt idx="38">
                  <c:v>39.487000000000002</c:v>
                </c:pt>
                <c:pt idx="39">
                  <c:v>27.381</c:v>
                </c:pt>
                <c:pt idx="40">
                  <c:v>22.808</c:v>
                </c:pt>
                <c:pt idx="41">
                  <c:v>18.954999999999998</c:v>
                </c:pt>
                <c:pt idx="42">
                  <c:v>16.277000000000001</c:v>
                </c:pt>
                <c:pt idx="43">
                  <c:v>15.085000000000001</c:v>
                </c:pt>
                <c:pt idx="44">
                  <c:v>14.891</c:v>
                </c:pt>
                <c:pt idx="45">
                  <c:v>14.667999999999999</c:v>
                </c:pt>
                <c:pt idx="46">
                  <c:v>13.11</c:v>
                </c:pt>
                <c:pt idx="47">
                  <c:v>11.874000000000001</c:v>
                </c:pt>
                <c:pt idx="48">
                  <c:v>11.757</c:v>
                </c:pt>
                <c:pt idx="49">
                  <c:v>12.321999999999999</c:v>
                </c:pt>
                <c:pt idx="50">
                  <c:v>11.243</c:v>
                </c:pt>
                <c:pt idx="51">
                  <c:v>12.282999999999999</c:v>
                </c:pt>
                <c:pt idx="52">
                  <c:v>14.021000000000001</c:v>
                </c:pt>
                <c:pt idx="53">
                  <c:v>16.847000000000001</c:v>
                </c:pt>
                <c:pt idx="54">
                  <c:v>14.552</c:v>
                </c:pt>
                <c:pt idx="55">
                  <c:v>51.869</c:v>
                </c:pt>
                <c:pt idx="56">
                  <c:v>17.048999999999999</c:v>
                </c:pt>
                <c:pt idx="57">
                  <c:v>33.116</c:v>
                </c:pt>
                <c:pt idx="58">
                  <c:v>18.338000000000001</c:v>
                </c:pt>
                <c:pt idx="59">
                  <c:v>17.106999999999999</c:v>
                </c:pt>
                <c:pt idx="60">
                  <c:v>12.635999999999999</c:v>
                </c:pt>
                <c:pt idx="61">
                  <c:v>12.016</c:v>
                </c:pt>
                <c:pt idx="62">
                  <c:v>11.423</c:v>
                </c:pt>
                <c:pt idx="63">
                  <c:v>19.417000000000002</c:v>
                </c:pt>
                <c:pt idx="64">
                  <c:v>12.182</c:v>
                </c:pt>
                <c:pt idx="65">
                  <c:v>16.648</c:v>
                </c:pt>
                <c:pt idx="66">
                  <c:v>14.146000000000001</c:v>
                </c:pt>
                <c:pt idx="67">
                  <c:v>11.679</c:v>
                </c:pt>
                <c:pt idx="68">
                  <c:v>10.802</c:v>
                </c:pt>
                <c:pt idx="69">
                  <c:v>10.071</c:v>
                </c:pt>
                <c:pt idx="70">
                  <c:v>9.3350000000000009</c:v>
                </c:pt>
                <c:pt idx="71">
                  <c:v>9.02</c:v>
                </c:pt>
                <c:pt idx="72">
                  <c:v>8.5289999999999999</c:v>
                </c:pt>
                <c:pt idx="73">
                  <c:v>8.3659999999999997</c:v>
                </c:pt>
                <c:pt idx="74">
                  <c:v>8.6539999999999999</c:v>
                </c:pt>
                <c:pt idx="75">
                  <c:v>8.3019999999999996</c:v>
                </c:pt>
                <c:pt idx="76">
                  <c:v>7.7889999999999997</c:v>
                </c:pt>
                <c:pt idx="77">
                  <c:v>9.4269999999999996</c:v>
                </c:pt>
                <c:pt idx="78">
                  <c:v>9.7319999999999993</c:v>
                </c:pt>
                <c:pt idx="79">
                  <c:v>8.7539999999999996</c:v>
                </c:pt>
                <c:pt idx="80">
                  <c:v>8.0009999999999994</c:v>
                </c:pt>
                <c:pt idx="81">
                  <c:v>7.5229999999999997</c:v>
                </c:pt>
                <c:pt idx="82">
                  <c:v>7.0010000000000003</c:v>
                </c:pt>
                <c:pt idx="83">
                  <c:v>6.5209999999999999</c:v>
                </c:pt>
                <c:pt idx="84">
                  <c:v>6.452</c:v>
                </c:pt>
                <c:pt idx="85">
                  <c:v>7.992</c:v>
                </c:pt>
                <c:pt idx="86">
                  <c:v>7.9980000000000002</c:v>
                </c:pt>
                <c:pt idx="87">
                  <c:v>7.07</c:v>
                </c:pt>
                <c:pt idx="88">
                  <c:v>6.6520000000000001</c:v>
                </c:pt>
                <c:pt idx="89">
                  <c:v>6.05</c:v>
                </c:pt>
                <c:pt idx="90">
                  <c:v>5.8090000000000002</c:v>
                </c:pt>
                <c:pt idx="91">
                  <c:v>6.6859999999999999</c:v>
                </c:pt>
                <c:pt idx="92">
                  <c:v>9.02</c:v>
                </c:pt>
                <c:pt idx="93">
                  <c:v>8.1539999999999999</c:v>
                </c:pt>
                <c:pt idx="94">
                  <c:v>5.7869999999999999</c:v>
                </c:pt>
                <c:pt idx="95">
                  <c:v>5.0199999999999996</c:v>
                </c:pt>
                <c:pt idx="96">
                  <c:v>4.9240000000000004</c:v>
                </c:pt>
                <c:pt idx="97">
                  <c:v>5.3040000000000003</c:v>
                </c:pt>
                <c:pt idx="98">
                  <c:v>4.6660000000000004</c:v>
                </c:pt>
                <c:pt idx="99">
                  <c:v>4.3239999999999998</c:v>
                </c:pt>
                <c:pt idx="100">
                  <c:v>4.6269999999999998</c:v>
                </c:pt>
                <c:pt idx="101">
                  <c:v>5.16</c:v>
                </c:pt>
                <c:pt idx="102">
                  <c:v>4.6879999999999997</c:v>
                </c:pt>
                <c:pt idx="103">
                  <c:v>4.6399999999999997</c:v>
                </c:pt>
                <c:pt idx="104">
                  <c:v>10.496</c:v>
                </c:pt>
                <c:pt idx="105">
                  <c:v>11.504</c:v>
                </c:pt>
                <c:pt idx="106">
                  <c:v>7.694</c:v>
                </c:pt>
                <c:pt idx="107">
                  <c:v>7.484</c:v>
                </c:pt>
                <c:pt idx="108">
                  <c:v>6.55</c:v>
                </c:pt>
                <c:pt idx="109">
                  <c:v>5.8120000000000003</c:v>
                </c:pt>
                <c:pt idx="110">
                  <c:v>10.042</c:v>
                </c:pt>
                <c:pt idx="111">
                  <c:v>10.083</c:v>
                </c:pt>
                <c:pt idx="112">
                  <c:v>12.018000000000001</c:v>
                </c:pt>
                <c:pt idx="113">
                  <c:v>14.545999999999999</c:v>
                </c:pt>
                <c:pt idx="114">
                  <c:v>101.34099999999999</c:v>
                </c:pt>
                <c:pt idx="115">
                  <c:v>15.750999999999999</c:v>
                </c:pt>
                <c:pt idx="116">
                  <c:v>10.63</c:v>
                </c:pt>
                <c:pt idx="117">
                  <c:v>15.207000000000001</c:v>
                </c:pt>
                <c:pt idx="118">
                  <c:v>15.667</c:v>
                </c:pt>
                <c:pt idx="119">
                  <c:v>18.792999999999999</c:v>
                </c:pt>
                <c:pt idx="120">
                  <c:v>163.84700000000001</c:v>
                </c:pt>
                <c:pt idx="121">
                  <c:v>51.161999999999999</c:v>
                </c:pt>
                <c:pt idx="122">
                  <c:v>32.177999999999997</c:v>
                </c:pt>
                <c:pt idx="123">
                  <c:v>237.02099999999999</c:v>
                </c:pt>
                <c:pt idx="124">
                  <c:v>116.988</c:v>
                </c:pt>
                <c:pt idx="125">
                  <c:v>63.938000000000002</c:v>
                </c:pt>
                <c:pt idx="126">
                  <c:v>91.789000000000001</c:v>
                </c:pt>
                <c:pt idx="127">
                  <c:v>71.790000000000006</c:v>
                </c:pt>
                <c:pt idx="128">
                  <c:v>61.3</c:v>
                </c:pt>
                <c:pt idx="129">
                  <c:v>57.616</c:v>
                </c:pt>
                <c:pt idx="130">
                  <c:v>73.453999999999994</c:v>
                </c:pt>
                <c:pt idx="131">
                  <c:v>45.89</c:v>
                </c:pt>
                <c:pt idx="132">
                  <c:v>42.222999999999999</c:v>
                </c:pt>
                <c:pt idx="133">
                  <c:v>102.49</c:v>
                </c:pt>
                <c:pt idx="134">
                  <c:v>49.761000000000003</c:v>
                </c:pt>
                <c:pt idx="135">
                  <c:v>36.286000000000001</c:v>
                </c:pt>
                <c:pt idx="136">
                  <c:v>39.859000000000002</c:v>
                </c:pt>
                <c:pt idx="137">
                  <c:v>79.451999999999998</c:v>
                </c:pt>
                <c:pt idx="138">
                  <c:v>67.486000000000004</c:v>
                </c:pt>
                <c:pt idx="139">
                  <c:v>52.536000000000001</c:v>
                </c:pt>
                <c:pt idx="140">
                  <c:v>47.997</c:v>
                </c:pt>
                <c:pt idx="141">
                  <c:v>40.436</c:v>
                </c:pt>
                <c:pt idx="142">
                  <c:v>40.69</c:v>
                </c:pt>
                <c:pt idx="143">
                  <c:v>30.863</c:v>
                </c:pt>
                <c:pt idx="144">
                  <c:v>24.1</c:v>
                </c:pt>
                <c:pt idx="145">
                  <c:v>22.48</c:v>
                </c:pt>
                <c:pt idx="146">
                  <c:v>24.282</c:v>
                </c:pt>
                <c:pt idx="147">
                  <c:v>20.327999999999999</c:v>
                </c:pt>
                <c:pt idx="148">
                  <c:v>25.9</c:v>
                </c:pt>
                <c:pt idx="149">
                  <c:v>47.2</c:v>
                </c:pt>
                <c:pt idx="150">
                  <c:v>31.439</c:v>
                </c:pt>
                <c:pt idx="151">
                  <c:v>39.167999999999999</c:v>
                </c:pt>
                <c:pt idx="152">
                  <c:v>26.954999999999998</c:v>
                </c:pt>
                <c:pt idx="153">
                  <c:v>40.326000000000001</c:v>
                </c:pt>
                <c:pt idx="154">
                  <c:v>34.953000000000003</c:v>
                </c:pt>
                <c:pt idx="155">
                  <c:v>28.527999999999999</c:v>
                </c:pt>
                <c:pt idx="156">
                  <c:v>24.61</c:v>
                </c:pt>
                <c:pt idx="157">
                  <c:v>31.414999999999999</c:v>
                </c:pt>
                <c:pt idx="158">
                  <c:v>33.89</c:v>
                </c:pt>
                <c:pt idx="159">
                  <c:v>19.315000000000001</c:v>
                </c:pt>
                <c:pt idx="160">
                  <c:v>21.824000000000002</c:v>
                </c:pt>
                <c:pt idx="161">
                  <c:v>19.457999999999998</c:v>
                </c:pt>
                <c:pt idx="162">
                  <c:v>28.452999999999999</c:v>
                </c:pt>
                <c:pt idx="163">
                  <c:v>18.116</c:v>
                </c:pt>
                <c:pt idx="164">
                  <c:v>39.335999999999999</c:v>
                </c:pt>
                <c:pt idx="165">
                  <c:v>23.556000000000001</c:v>
                </c:pt>
                <c:pt idx="166">
                  <c:v>20.992000000000001</c:v>
                </c:pt>
                <c:pt idx="167">
                  <c:v>17.277999999999999</c:v>
                </c:pt>
                <c:pt idx="168">
                  <c:v>17.997</c:v>
                </c:pt>
                <c:pt idx="169">
                  <c:v>16.399999999999999</c:v>
                </c:pt>
                <c:pt idx="170">
                  <c:v>20.655000000000001</c:v>
                </c:pt>
                <c:pt idx="171">
                  <c:v>12.298999999999999</c:v>
                </c:pt>
                <c:pt idx="172">
                  <c:v>17.725999999999999</c:v>
                </c:pt>
                <c:pt idx="173">
                  <c:v>18.213999999999999</c:v>
                </c:pt>
                <c:pt idx="174">
                  <c:v>54.048999999999999</c:v>
                </c:pt>
                <c:pt idx="175">
                  <c:v>79.150000000000006</c:v>
                </c:pt>
                <c:pt idx="176">
                  <c:v>30.187000000000001</c:v>
                </c:pt>
                <c:pt idx="177">
                  <c:v>24.312999999999999</c:v>
                </c:pt>
                <c:pt idx="178">
                  <c:v>20.074000000000002</c:v>
                </c:pt>
                <c:pt idx="179">
                  <c:v>28.547000000000001</c:v>
                </c:pt>
                <c:pt idx="180">
                  <c:v>20.931000000000001</c:v>
                </c:pt>
                <c:pt idx="181">
                  <c:v>19.417000000000002</c:v>
                </c:pt>
                <c:pt idx="182">
                  <c:v>19.021999999999998</c:v>
                </c:pt>
                <c:pt idx="183">
                  <c:v>20.079000000000001</c:v>
                </c:pt>
                <c:pt idx="184">
                  <c:v>41.973999999999997</c:v>
                </c:pt>
                <c:pt idx="185">
                  <c:v>32.139000000000003</c:v>
                </c:pt>
                <c:pt idx="186">
                  <c:v>26.707999999999998</c:v>
                </c:pt>
                <c:pt idx="187">
                  <c:v>18.411999999999999</c:v>
                </c:pt>
                <c:pt idx="188">
                  <c:v>18.161999999999999</c:v>
                </c:pt>
                <c:pt idx="189">
                  <c:v>15.644</c:v>
                </c:pt>
                <c:pt idx="190">
                  <c:v>9.2460000000000004</c:v>
                </c:pt>
                <c:pt idx="191">
                  <c:v>9.1969999999999992</c:v>
                </c:pt>
                <c:pt idx="192">
                  <c:v>9.1050000000000004</c:v>
                </c:pt>
                <c:pt idx="193">
                  <c:v>8.5649999999999995</c:v>
                </c:pt>
                <c:pt idx="194">
                  <c:v>8.3629999999999995</c:v>
                </c:pt>
                <c:pt idx="195">
                  <c:v>8.032</c:v>
                </c:pt>
                <c:pt idx="196">
                  <c:v>7.9089999999999998</c:v>
                </c:pt>
                <c:pt idx="197">
                  <c:v>7.75</c:v>
                </c:pt>
                <c:pt idx="198">
                  <c:v>7.5</c:v>
                </c:pt>
                <c:pt idx="199">
                  <c:v>7.383</c:v>
                </c:pt>
                <c:pt idx="200">
                  <c:v>8.0869999999999997</c:v>
                </c:pt>
                <c:pt idx="201">
                  <c:v>7.4489999999999998</c:v>
                </c:pt>
                <c:pt idx="202">
                  <c:v>7.3179999999999996</c:v>
                </c:pt>
                <c:pt idx="203">
                  <c:v>7.0890000000000004</c:v>
                </c:pt>
                <c:pt idx="204">
                  <c:v>6.9779999999999998</c:v>
                </c:pt>
                <c:pt idx="205">
                  <c:v>7.3220000000000001</c:v>
                </c:pt>
                <c:pt idx="206">
                  <c:v>9.5380000000000003</c:v>
                </c:pt>
                <c:pt idx="207">
                  <c:v>11.814</c:v>
                </c:pt>
                <c:pt idx="208">
                  <c:v>8.3190000000000008</c:v>
                </c:pt>
                <c:pt idx="209">
                  <c:v>6.9349999999999996</c:v>
                </c:pt>
                <c:pt idx="210">
                  <c:v>6.5339999999999998</c:v>
                </c:pt>
                <c:pt idx="211">
                  <c:v>6.1859999999999999</c:v>
                </c:pt>
                <c:pt idx="212">
                  <c:v>6.1820000000000004</c:v>
                </c:pt>
                <c:pt idx="213">
                  <c:v>6.1210000000000004</c:v>
                </c:pt>
                <c:pt idx="214">
                  <c:v>5.891</c:v>
                </c:pt>
                <c:pt idx="215">
                  <c:v>5.8140000000000001</c:v>
                </c:pt>
                <c:pt idx="216">
                  <c:v>5.7830000000000004</c:v>
                </c:pt>
                <c:pt idx="217">
                  <c:v>5.64</c:v>
                </c:pt>
                <c:pt idx="218">
                  <c:v>5.851</c:v>
                </c:pt>
                <c:pt idx="219">
                  <c:v>5.6470000000000002</c:v>
                </c:pt>
                <c:pt idx="220">
                  <c:v>5.54</c:v>
                </c:pt>
                <c:pt idx="221">
                  <c:v>6.7249999999999996</c:v>
                </c:pt>
                <c:pt idx="222">
                  <c:v>8.5760000000000005</c:v>
                </c:pt>
                <c:pt idx="223">
                  <c:v>6.3049999999999997</c:v>
                </c:pt>
                <c:pt idx="224">
                  <c:v>5.9340000000000002</c:v>
                </c:pt>
                <c:pt idx="225">
                  <c:v>5.79</c:v>
                </c:pt>
                <c:pt idx="226">
                  <c:v>5.4009999999999998</c:v>
                </c:pt>
                <c:pt idx="227">
                  <c:v>5.4109999999999996</c:v>
                </c:pt>
                <c:pt idx="228">
                  <c:v>5.2960000000000003</c:v>
                </c:pt>
                <c:pt idx="229">
                  <c:v>4.8680000000000003</c:v>
                </c:pt>
                <c:pt idx="230">
                  <c:v>4.9340000000000002</c:v>
                </c:pt>
                <c:pt idx="231">
                  <c:v>5.2560000000000002</c:v>
                </c:pt>
                <c:pt idx="232">
                  <c:v>4.9889999999999999</c:v>
                </c:pt>
                <c:pt idx="233">
                  <c:v>5.1980000000000004</c:v>
                </c:pt>
                <c:pt idx="234">
                  <c:v>5.0890000000000004</c:v>
                </c:pt>
                <c:pt idx="235">
                  <c:v>5.87</c:v>
                </c:pt>
                <c:pt idx="236">
                  <c:v>6.1669999999999998</c:v>
                </c:pt>
              </c:numCache>
            </c:numRef>
          </c:xVal>
          <c:yVal>
            <c:numRef>
              <c:f>'2018_power'!$E$6:$E$300</c:f>
              <c:numCache>
                <c:formatCode>0.00</c:formatCode>
                <c:ptCount val="295"/>
                <c:pt idx="0">
                  <c:v>0.38699999999998624</c:v>
                </c:pt>
                <c:pt idx="1">
                  <c:v>0.38699999999998624</c:v>
                </c:pt>
                <c:pt idx="2">
                  <c:v>0.36699999999999022</c:v>
                </c:pt>
                <c:pt idx="3">
                  <c:v>0.33699999999998909</c:v>
                </c:pt>
                <c:pt idx="4">
                  <c:v>0.27699999999998681</c:v>
                </c:pt>
                <c:pt idx="5">
                  <c:v>0.25699999999999079</c:v>
                </c:pt>
                <c:pt idx="6">
                  <c:v>0.24699999999998568</c:v>
                </c:pt>
                <c:pt idx="7">
                  <c:v>0.24699999999998568</c:v>
                </c:pt>
                <c:pt idx="8">
                  <c:v>0.23699999999998056</c:v>
                </c:pt>
                <c:pt idx="9">
                  <c:v>0.22699999999998965</c:v>
                </c:pt>
                <c:pt idx="10">
                  <c:v>0.22699999999998965</c:v>
                </c:pt>
                <c:pt idx="11">
                  <c:v>0.22699999999998965</c:v>
                </c:pt>
                <c:pt idx="12">
                  <c:v>0.22699999999998965</c:v>
                </c:pt>
                <c:pt idx="13">
                  <c:v>0.21699999999998454</c:v>
                </c:pt>
                <c:pt idx="14">
                  <c:v>0.21699999999998454</c:v>
                </c:pt>
                <c:pt idx="15">
                  <c:v>0.27699999999998681</c:v>
                </c:pt>
                <c:pt idx="16">
                  <c:v>0.2669999999999817</c:v>
                </c:pt>
                <c:pt idx="17">
                  <c:v>0.23699999999998056</c:v>
                </c:pt>
                <c:pt idx="18">
                  <c:v>0.24699999999998568</c:v>
                </c:pt>
                <c:pt idx="19">
                  <c:v>0.24699999999998568</c:v>
                </c:pt>
                <c:pt idx="20">
                  <c:v>0.25699999999999079</c:v>
                </c:pt>
                <c:pt idx="21">
                  <c:v>0.27699999999998681</c:v>
                </c:pt>
                <c:pt idx="22">
                  <c:v>0.2669999999999817</c:v>
                </c:pt>
                <c:pt idx="23">
                  <c:v>0.2669999999999817</c:v>
                </c:pt>
                <c:pt idx="24">
                  <c:v>0.29699999999998283</c:v>
                </c:pt>
                <c:pt idx="25">
                  <c:v>0.46699999999998454</c:v>
                </c:pt>
                <c:pt idx="26">
                  <c:v>0.33699999999998909</c:v>
                </c:pt>
                <c:pt idx="27">
                  <c:v>0.37699999999998113</c:v>
                </c:pt>
                <c:pt idx="28">
                  <c:v>0.36699999999999022</c:v>
                </c:pt>
                <c:pt idx="29">
                  <c:v>0.32699999999998397</c:v>
                </c:pt>
                <c:pt idx="30">
                  <c:v>0.70699999999999363</c:v>
                </c:pt>
                <c:pt idx="31">
                  <c:v>0.44699999999998852</c:v>
                </c:pt>
                <c:pt idx="32">
                  <c:v>0.47699999999998965</c:v>
                </c:pt>
                <c:pt idx="33">
                  <c:v>0.71699999999998454</c:v>
                </c:pt>
                <c:pt idx="34">
                  <c:v>0.44699999999998852</c:v>
                </c:pt>
                <c:pt idx="35">
                  <c:v>0.55699999999998795</c:v>
                </c:pt>
                <c:pt idx="36">
                  <c:v>0.6869999999999834</c:v>
                </c:pt>
                <c:pt idx="37">
                  <c:v>0.7669999999999817</c:v>
                </c:pt>
                <c:pt idx="38">
                  <c:v>0.58699999999998909</c:v>
                </c:pt>
                <c:pt idx="39">
                  <c:v>0.54699999999998283</c:v>
                </c:pt>
                <c:pt idx="40">
                  <c:v>0.65999999999998238</c:v>
                </c:pt>
                <c:pt idx="41">
                  <c:v>0.47999999999998977</c:v>
                </c:pt>
                <c:pt idx="42">
                  <c:v>0.44499999999999318</c:v>
                </c:pt>
                <c:pt idx="43">
                  <c:v>0.42999999999999261</c:v>
                </c:pt>
                <c:pt idx="44">
                  <c:v>0.42999999999999261</c:v>
                </c:pt>
                <c:pt idx="45">
                  <c:v>0.42999999999999261</c:v>
                </c:pt>
                <c:pt idx="46">
                  <c:v>0.39999999999999147</c:v>
                </c:pt>
                <c:pt idx="47">
                  <c:v>0.38999999999998636</c:v>
                </c:pt>
                <c:pt idx="48">
                  <c:v>0.38999999999998636</c:v>
                </c:pt>
                <c:pt idx="49">
                  <c:v>0.38999999999998636</c:v>
                </c:pt>
                <c:pt idx="50">
                  <c:v>0.36999999999999034</c:v>
                </c:pt>
                <c:pt idx="51">
                  <c:v>0.38999999999998636</c:v>
                </c:pt>
                <c:pt idx="52">
                  <c:v>0.41999999999998749</c:v>
                </c:pt>
                <c:pt idx="53">
                  <c:v>0.45999999999999375</c:v>
                </c:pt>
                <c:pt idx="54">
                  <c:v>0.42999999999999261</c:v>
                </c:pt>
                <c:pt idx="55">
                  <c:v>0.87999999999999545</c:v>
                </c:pt>
                <c:pt idx="56">
                  <c:v>0.45999999999999375</c:v>
                </c:pt>
                <c:pt idx="57">
                  <c:v>0.66999999999998749</c:v>
                </c:pt>
                <c:pt idx="58">
                  <c:v>0.46999999999998465</c:v>
                </c:pt>
                <c:pt idx="59">
                  <c:v>0.45999999999999375</c:v>
                </c:pt>
                <c:pt idx="60">
                  <c:v>0.40999999999998238</c:v>
                </c:pt>
                <c:pt idx="61">
                  <c:v>0.39999999999999147</c:v>
                </c:pt>
                <c:pt idx="62">
                  <c:v>0.38999999999998636</c:v>
                </c:pt>
                <c:pt idx="63">
                  <c:v>0.49999999999998579</c:v>
                </c:pt>
                <c:pt idx="64">
                  <c:v>0.39999999999999147</c:v>
                </c:pt>
                <c:pt idx="65">
                  <c:v>0.44999999999998863</c:v>
                </c:pt>
                <c:pt idx="66">
                  <c:v>0.41999999999998749</c:v>
                </c:pt>
                <c:pt idx="67">
                  <c:v>0.38999999999998636</c:v>
                </c:pt>
                <c:pt idx="68">
                  <c:v>0.36999999999999034</c:v>
                </c:pt>
                <c:pt idx="69">
                  <c:v>0.35999999999998522</c:v>
                </c:pt>
                <c:pt idx="70">
                  <c:v>0.34999999999999432</c:v>
                </c:pt>
                <c:pt idx="71">
                  <c:v>0.3399999999999892</c:v>
                </c:pt>
                <c:pt idx="72">
                  <c:v>0.32999999999998408</c:v>
                </c:pt>
                <c:pt idx="73">
                  <c:v>0.31999999999999318</c:v>
                </c:pt>
                <c:pt idx="74">
                  <c:v>0.32999999999998408</c:v>
                </c:pt>
                <c:pt idx="75">
                  <c:v>0.31999999999999318</c:v>
                </c:pt>
                <c:pt idx="76">
                  <c:v>0.30999999999998806</c:v>
                </c:pt>
                <c:pt idx="77">
                  <c:v>0.3399999999999892</c:v>
                </c:pt>
                <c:pt idx="78">
                  <c:v>0.34999999999999432</c:v>
                </c:pt>
                <c:pt idx="79">
                  <c:v>0.32999999999998408</c:v>
                </c:pt>
                <c:pt idx="80">
                  <c:v>0.30999999999998806</c:v>
                </c:pt>
                <c:pt idx="81">
                  <c:v>0.29999999999998295</c:v>
                </c:pt>
                <c:pt idx="82">
                  <c:v>0.28999999999999204</c:v>
                </c:pt>
                <c:pt idx="83">
                  <c:v>0.27999999999998693</c:v>
                </c:pt>
                <c:pt idx="84">
                  <c:v>0.27999999999998693</c:v>
                </c:pt>
                <c:pt idx="85">
                  <c:v>0.30999999999998806</c:v>
                </c:pt>
                <c:pt idx="86">
                  <c:v>0.30999999999998806</c:v>
                </c:pt>
                <c:pt idx="87">
                  <c:v>0.28999999999999204</c:v>
                </c:pt>
                <c:pt idx="88">
                  <c:v>0.27999999999998693</c:v>
                </c:pt>
                <c:pt idx="89">
                  <c:v>0.26999999999998181</c:v>
                </c:pt>
                <c:pt idx="90">
                  <c:v>0.25999999999999091</c:v>
                </c:pt>
                <c:pt idx="91">
                  <c:v>0.27999999999998693</c:v>
                </c:pt>
                <c:pt idx="92">
                  <c:v>0.37999999999999545</c:v>
                </c:pt>
                <c:pt idx="93">
                  <c:v>0.31999999999999318</c:v>
                </c:pt>
                <c:pt idx="94">
                  <c:v>0.26999999999998181</c:v>
                </c:pt>
                <c:pt idx="95">
                  <c:v>0.25999999999999091</c:v>
                </c:pt>
                <c:pt idx="96">
                  <c:v>0.25999999999999091</c:v>
                </c:pt>
                <c:pt idx="97">
                  <c:v>0.26999999999998181</c:v>
                </c:pt>
                <c:pt idx="98">
                  <c:v>0.25999999999999091</c:v>
                </c:pt>
                <c:pt idx="99">
                  <c:v>0.24999999999998579</c:v>
                </c:pt>
                <c:pt idx="100">
                  <c:v>0.25999999999999091</c:v>
                </c:pt>
                <c:pt idx="101">
                  <c:v>0.26999999999998181</c:v>
                </c:pt>
                <c:pt idx="102">
                  <c:v>0.25999999999999091</c:v>
                </c:pt>
                <c:pt idx="103">
                  <c:v>0.25999999999999091</c:v>
                </c:pt>
                <c:pt idx="104">
                  <c:v>0.37999999999999545</c:v>
                </c:pt>
                <c:pt idx="105">
                  <c:v>0.39999999999999147</c:v>
                </c:pt>
                <c:pt idx="106">
                  <c:v>0.30999999999998806</c:v>
                </c:pt>
                <c:pt idx="107">
                  <c:v>0.30999999999998806</c:v>
                </c:pt>
                <c:pt idx="108">
                  <c:v>0.28999999999999204</c:v>
                </c:pt>
                <c:pt idx="109">
                  <c:v>0.27999999999998693</c:v>
                </c:pt>
                <c:pt idx="110">
                  <c:v>0.35999999999998522</c:v>
                </c:pt>
                <c:pt idx="111">
                  <c:v>0.35999999999998522</c:v>
                </c:pt>
                <c:pt idx="112">
                  <c:v>0.39999999999999147</c:v>
                </c:pt>
                <c:pt idx="113">
                  <c:v>0.41999999999998749</c:v>
                </c:pt>
                <c:pt idx="114">
                  <c:v>0.94999999999998863</c:v>
                </c:pt>
                <c:pt idx="115">
                  <c:v>0.43999999999998352</c:v>
                </c:pt>
                <c:pt idx="116">
                  <c:v>0.38999999999998636</c:v>
                </c:pt>
                <c:pt idx="117">
                  <c:v>0.43999999999998352</c:v>
                </c:pt>
                <c:pt idx="118">
                  <c:v>0.43999999999998352</c:v>
                </c:pt>
                <c:pt idx="119">
                  <c:v>0.48999999999999488</c:v>
                </c:pt>
                <c:pt idx="120">
                  <c:v>1.4399999999999835</c:v>
                </c:pt>
                <c:pt idx="121">
                  <c:v>0.85999999999998522</c:v>
                </c:pt>
                <c:pt idx="122">
                  <c:v>0.69999999999998863</c:v>
                </c:pt>
                <c:pt idx="123">
                  <c:v>1.8599999999999852</c:v>
                </c:pt>
                <c:pt idx="124">
                  <c:v>1.2199999999999847</c:v>
                </c:pt>
                <c:pt idx="125">
                  <c:v>0.92999999999999261</c:v>
                </c:pt>
                <c:pt idx="126">
                  <c:v>1.1199999999999903</c:v>
                </c:pt>
                <c:pt idx="127">
                  <c:v>0.98999999999999488</c:v>
                </c:pt>
                <c:pt idx="128">
                  <c:v>0.87999999999999545</c:v>
                </c:pt>
                <c:pt idx="129">
                  <c:v>0.85999999999998522</c:v>
                </c:pt>
                <c:pt idx="130">
                  <c:v>0.97999999999998977</c:v>
                </c:pt>
                <c:pt idx="131">
                  <c:v>0.79999999999998295</c:v>
                </c:pt>
                <c:pt idx="132">
                  <c:v>0.73999999999999488</c:v>
                </c:pt>
                <c:pt idx="133">
                  <c:v>1.1399999999999864</c:v>
                </c:pt>
                <c:pt idx="134">
                  <c:v>0.78999999999999204</c:v>
                </c:pt>
                <c:pt idx="135">
                  <c:v>0.64999999999999147</c:v>
                </c:pt>
                <c:pt idx="136">
                  <c:v>0.70999999999999375</c:v>
                </c:pt>
                <c:pt idx="137">
                  <c:v>0.99999999999998579</c:v>
                </c:pt>
                <c:pt idx="138">
                  <c:v>0.93999999999998352</c:v>
                </c:pt>
                <c:pt idx="139">
                  <c:v>0.78999999999999204</c:v>
                </c:pt>
                <c:pt idx="140">
                  <c:v>0.74999999999998579</c:v>
                </c:pt>
                <c:pt idx="141">
                  <c:v>0.70999999999999375</c:v>
                </c:pt>
                <c:pt idx="142">
                  <c:v>0.66999999999998749</c:v>
                </c:pt>
                <c:pt idx="143">
                  <c:v>0.62999999999999545</c:v>
                </c:pt>
                <c:pt idx="144">
                  <c:v>0.61999999999999034</c:v>
                </c:pt>
                <c:pt idx="145">
                  <c:v>0.57999999999998408</c:v>
                </c:pt>
                <c:pt idx="146">
                  <c:v>0.5899999999999892</c:v>
                </c:pt>
                <c:pt idx="147">
                  <c:v>0.53999999999999204</c:v>
                </c:pt>
                <c:pt idx="148">
                  <c:v>0.55999999999998806</c:v>
                </c:pt>
                <c:pt idx="149">
                  <c:v>0.81999999999999318</c:v>
                </c:pt>
                <c:pt idx="150">
                  <c:v>0.60999999999998522</c:v>
                </c:pt>
                <c:pt idx="151">
                  <c:v>0.65999999999998238</c:v>
                </c:pt>
                <c:pt idx="152">
                  <c:v>0.54999999999998295</c:v>
                </c:pt>
                <c:pt idx="153">
                  <c:v>0.70999999999999375</c:v>
                </c:pt>
                <c:pt idx="154">
                  <c:v>0.61999999999999034</c:v>
                </c:pt>
                <c:pt idx="155">
                  <c:v>0.56999999999999318</c:v>
                </c:pt>
                <c:pt idx="156">
                  <c:v>0.53999999999999204</c:v>
                </c:pt>
                <c:pt idx="157">
                  <c:v>0.56999999999999318</c:v>
                </c:pt>
                <c:pt idx="158">
                  <c:v>0.59999999999999432</c:v>
                </c:pt>
                <c:pt idx="159">
                  <c:v>0.51999999999998181</c:v>
                </c:pt>
                <c:pt idx="160">
                  <c:v>0.49999999999998579</c:v>
                </c:pt>
                <c:pt idx="161">
                  <c:v>0.48999999999999488</c:v>
                </c:pt>
                <c:pt idx="162">
                  <c:v>0.55999999999998806</c:v>
                </c:pt>
                <c:pt idx="163">
                  <c:v>0.47999999999998977</c:v>
                </c:pt>
                <c:pt idx="164">
                  <c:v>0.69999999999998863</c:v>
                </c:pt>
                <c:pt idx="165">
                  <c:v>0.52999999999998693</c:v>
                </c:pt>
                <c:pt idx="166">
                  <c:v>0.51999999999998181</c:v>
                </c:pt>
                <c:pt idx="167">
                  <c:v>0.46999999999998465</c:v>
                </c:pt>
                <c:pt idx="168">
                  <c:v>0.46999999999998465</c:v>
                </c:pt>
                <c:pt idx="169">
                  <c:v>0.45999999999999375</c:v>
                </c:pt>
                <c:pt idx="170">
                  <c:v>0.49999999999998579</c:v>
                </c:pt>
                <c:pt idx="171">
                  <c:v>0.47999999999998977</c:v>
                </c:pt>
                <c:pt idx="172">
                  <c:v>0.46999999999998465</c:v>
                </c:pt>
                <c:pt idx="173">
                  <c:v>0.46999999999998465</c:v>
                </c:pt>
                <c:pt idx="174">
                  <c:v>0.79999999999998295</c:v>
                </c:pt>
                <c:pt idx="175">
                  <c:v>0.93999999999998352</c:v>
                </c:pt>
                <c:pt idx="176">
                  <c:v>0.60999999999998522</c:v>
                </c:pt>
                <c:pt idx="177">
                  <c:v>0.51999999999998181</c:v>
                </c:pt>
                <c:pt idx="178">
                  <c:v>0.48999999999999488</c:v>
                </c:pt>
                <c:pt idx="179">
                  <c:v>0.56999999999999318</c:v>
                </c:pt>
                <c:pt idx="180">
                  <c:v>0.50999999999999091</c:v>
                </c:pt>
                <c:pt idx="181">
                  <c:v>0.48999999999999488</c:v>
                </c:pt>
                <c:pt idx="182">
                  <c:v>0.47999999999998977</c:v>
                </c:pt>
                <c:pt idx="183">
                  <c:v>0.48999999999999488</c:v>
                </c:pt>
                <c:pt idx="184">
                  <c:v>0.65999999999998238</c:v>
                </c:pt>
                <c:pt idx="185">
                  <c:v>0.59999999999999432</c:v>
                </c:pt>
                <c:pt idx="186">
                  <c:v>0.53999999999999204</c:v>
                </c:pt>
                <c:pt idx="187">
                  <c:v>0.48999999999999488</c:v>
                </c:pt>
                <c:pt idx="188">
                  <c:v>0.48999999999999488</c:v>
                </c:pt>
                <c:pt idx="189">
                  <c:v>0.45999999999999375</c:v>
                </c:pt>
                <c:pt idx="190">
                  <c:v>0.32999999999998408</c:v>
                </c:pt>
                <c:pt idx="191">
                  <c:v>0.32999999999998408</c:v>
                </c:pt>
                <c:pt idx="192">
                  <c:v>0.32999999999998408</c:v>
                </c:pt>
                <c:pt idx="193">
                  <c:v>0.31999999999999318</c:v>
                </c:pt>
                <c:pt idx="194">
                  <c:v>0.31999999999999318</c:v>
                </c:pt>
                <c:pt idx="195">
                  <c:v>0.30999999999998806</c:v>
                </c:pt>
                <c:pt idx="196">
                  <c:v>0.30999999999998806</c:v>
                </c:pt>
                <c:pt idx="197">
                  <c:v>0.30999999999998806</c:v>
                </c:pt>
                <c:pt idx="198">
                  <c:v>0.29999999999998295</c:v>
                </c:pt>
                <c:pt idx="199">
                  <c:v>0.29999999999998295</c:v>
                </c:pt>
                <c:pt idx="200">
                  <c:v>0.30999999999998806</c:v>
                </c:pt>
                <c:pt idx="201">
                  <c:v>0.29999999999998295</c:v>
                </c:pt>
                <c:pt idx="202">
                  <c:v>0.29999999999998295</c:v>
                </c:pt>
                <c:pt idx="203">
                  <c:v>0.28999999999999204</c:v>
                </c:pt>
                <c:pt idx="204">
                  <c:v>0.28999999999999204</c:v>
                </c:pt>
                <c:pt idx="205">
                  <c:v>0.29999999999998295</c:v>
                </c:pt>
                <c:pt idx="206">
                  <c:v>0.32999999999998408</c:v>
                </c:pt>
                <c:pt idx="207">
                  <c:v>0.35999999999998522</c:v>
                </c:pt>
                <c:pt idx="208">
                  <c:v>0.30999999999998806</c:v>
                </c:pt>
                <c:pt idx="209">
                  <c:v>0.28999999999999204</c:v>
                </c:pt>
                <c:pt idx="210">
                  <c:v>0.27999999999998693</c:v>
                </c:pt>
                <c:pt idx="211">
                  <c:v>0.26999999999998181</c:v>
                </c:pt>
                <c:pt idx="212">
                  <c:v>0.26999999999998181</c:v>
                </c:pt>
                <c:pt idx="213">
                  <c:v>0.26999999999998181</c:v>
                </c:pt>
                <c:pt idx="214">
                  <c:v>0.25999999999999091</c:v>
                </c:pt>
                <c:pt idx="215">
                  <c:v>0.25999999999999091</c:v>
                </c:pt>
                <c:pt idx="216">
                  <c:v>0.24999999999998579</c:v>
                </c:pt>
                <c:pt idx="217">
                  <c:v>0.24999999999998579</c:v>
                </c:pt>
                <c:pt idx="218">
                  <c:v>0.24999999999998579</c:v>
                </c:pt>
                <c:pt idx="219">
                  <c:v>0.24999999999998579</c:v>
                </c:pt>
                <c:pt idx="220">
                  <c:v>0.23999999999999488</c:v>
                </c:pt>
                <c:pt idx="221">
                  <c:v>0.27999999999998693</c:v>
                </c:pt>
                <c:pt idx="222">
                  <c:v>0.31999999999999318</c:v>
                </c:pt>
                <c:pt idx="223">
                  <c:v>0.26999999999998181</c:v>
                </c:pt>
                <c:pt idx="224">
                  <c:v>0.25999999999999091</c:v>
                </c:pt>
                <c:pt idx="225">
                  <c:v>0.24999999999998579</c:v>
                </c:pt>
                <c:pt idx="226">
                  <c:v>0.23999999999999488</c:v>
                </c:pt>
                <c:pt idx="227">
                  <c:v>0.23999999999999488</c:v>
                </c:pt>
                <c:pt idx="228">
                  <c:v>0.23999999999999488</c:v>
                </c:pt>
                <c:pt idx="229">
                  <c:v>0.22999999999998977</c:v>
                </c:pt>
                <c:pt idx="230">
                  <c:v>0.22999999999998977</c:v>
                </c:pt>
                <c:pt idx="231">
                  <c:v>0.23999999999999488</c:v>
                </c:pt>
                <c:pt idx="232">
                  <c:v>0.22999999999998977</c:v>
                </c:pt>
                <c:pt idx="233">
                  <c:v>0.23999999999999488</c:v>
                </c:pt>
                <c:pt idx="234">
                  <c:v>0.23999999999999488</c:v>
                </c:pt>
                <c:pt idx="235">
                  <c:v>0.25999999999999091</c:v>
                </c:pt>
                <c:pt idx="236">
                  <c:v>0.26999999999998181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0083344"/>
        <c:axId val="2130076272"/>
      </c:scatterChart>
      <c:valAx>
        <c:axId val="2130083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ปริมาณน้ำ </a:t>
                </a:r>
                <a:r>
                  <a:rPr lang="en-US"/>
                  <a:t>- </a:t>
                </a:r>
                <a:r>
                  <a:rPr lang="th-TH"/>
                  <a:t>ลบ.ม./วิ.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#,##0" sourceLinked="0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85000"/>
                <a:lumOff val="1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130076272"/>
        <c:crosses val="autoZero"/>
        <c:crossBetween val="midCat"/>
      </c:valAx>
      <c:valAx>
        <c:axId val="2130076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ระดับน้ำ - ม.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0.00" sourceLinked="1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85000"/>
                <a:lumOff val="1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130083344"/>
        <c:crosses val="autoZero"/>
        <c:crossBetween val="midCat"/>
      </c:valAx>
      <c:spPr>
        <a:noFill/>
        <a:ln>
          <a:solidFill>
            <a:schemeClr val="tx1">
              <a:lumMod val="85000"/>
              <a:lumOff val="1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1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Check!$AK$1</c:f>
          <c:strCache>
            <c:ptCount val="1"/>
            <c:pt idx="0">
              <c:v>เปรียบเทียบปริมาณน้ำสถานี บ้านก.ม.29 จากผลสำรวจ กับ คำนวณด้วย Rating Curve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Check!$AJ$2</c:f>
              <c:strCache>
                <c:ptCount val="1"/>
                <c:pt idx="0">
                  <c:v>ผลสำรวจ</c:v>
                </c:pt>
              </c:strCache>
            </c:strRef>
          </c:tx>
          <c:spPr>
            <a:ln w="19050" cap="rnd">
              <a:solidFill>
                <a:srgbClr val="0000CC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rgbClr val="0000CC"/>
                </a:solidFill>
              </a:ln>
              <a:effectLst/>
            </c:spPr>
          </c:marker>
          <c:cat>
            <c:numRef>
              <c:f>Check!$AK$6:$AK$371</c:f>
              <c:numCache>
                <c:formatCode>m/d/yyyy</c:formatCode>
                <c:ptCount val="366"/>
                <c:pt idx="0">
                  <c:v>43191</c:v>
                </c:pt>
                <c:pt idx="1">
                  <c:v>43192</c:v>
                </c:pt>
                <c:pt idx="2">
                  <c:v>43193</c:v>
                </c:pt>
                <c:pt idx="3">
                  <c:v>43194</c:v>
                </c:pt>
                <c:pt idx="4">
                  <c:v>43195</c:v>
                </c:pt>
                <c:pt idx="5">
                  <c:v>43196</c:v>
                </c:pt>
                <c:pt idx="6">
                  <c:v>43197</c:v>
                </c:pt>
                <c:pt idx="7">
                  <c:v>43198</c:v>
                </c:pt>
                <c:pt idx="8">
                  <c:v>43199</c:v>
                </c:pt>
                <c:pt idx="9">
                  <c:v>43200</c:v>
                </c:pt>
                <c:pt idx="10">
                  <c:v>43201</c:v>
                </c:pt>
                <c:pt idx="11">
                  <c:v>43202</c:v>
                </c:pt>
                <c:pt idx="12">
                  <c:v>43203</c:v>
                </c:pt>
                <c:pt idx="13">
                  <c:v>43204</c:v>
                </c:pt>
                <c:pt idx="14">
                  <c:v>43205</c:v>
                </c:pt>
                <c:pt idx="15">
                  <c:v>43206</c:v>
                </c:pt>
                <c:pt idx="16">
                  <c:v>43207</c:v>
                </c:pt>
                <c:pt idx="17">
                  <c:v>43208</c:v>
                </c:pt>
                <c:pt idx="18">
                  <c:v>43209</c:v>
                </c:pt>
                <c:pt idx="19">
                  <c:v>43210</c:v>
                </c:pt>
                <c:pt idx="20">
                  <c:v>43211</c:v>
                </c:pt>
                <c:pt idx="21">
                  <c:v>43212</c:v>
                </c:pt>
                <c:pt idx="22">
                  <c:v>43213</c:v>
                </c:pt>
                <c:pt idx="23">
                  <c:v>43214</c:v>
                </c:pt>
                <c:pt idx="24">
                  <c:v>43215</c:v>
                </c:pt>
                <c:pt idx="25">
                  <c:v>43216</c:v>
                </c:pt>
                <c:pt idx="26">
                  <c:v>43217</c:v>
                </c:pt>
                <c:pt idx="27">
                  <c:v>43218</c:v>
                </c:pt>
                <c:pt idx="28">
                  <c:v>43219</c:v>
                </c:pt>
                <c:pt idx="29">
                  <c:v>43220</c:v>
                </c:pt>
                <c:pt idx="30">
                  <c:v>43221</c:v>
                </c:pt>
                <c:pt idx="31">
                  <c:v>43222</c:v>
                </c:pt>
                <c:pt idx="32">
                  <c:v>43223</c:v>
                </c:pt>
                <c:pt idx="33">
                  <c:v>43224</c:v>
                </c:pt>
                <c:pt idx="34">
                  <c:v>43225</c:v>
                </c:pt>
                <c:pt idx="35">
                  <c:v>43226</c:v>
                </c:pt>
                <c:pt idx="36">
                  <c:v>43227</c:v>
                </c:pt>
                <c:pt idx="37">
                  <c:v>43228</c:v>
                </c:pt>
                <c:pt idx="38">
                  <c:v>43229</c:v>
                </c:pt>
                <c:pt idx="39">
                  <c:v>43230</c:v>
                </c:pt>
                <c:pt idx="40">
                  <c:v>43231</c:v>
                </c:pt>
                <c:pt idx="41">
                  <c:v>43232</c:v>
                </c:pt>
                <c:pt idx="42">
                  <c:v>43233</c:v>
                </c:pt>
                <c:pt idx="43">
                  <c:v>43234</c:v>
                </c:pt>
                <c:pt idx="44">
                  <c:v>43235</c:v>
                </c:pt>
                <c:pt idx="45">
                  <c:v>43236</c:v>
                </c:pt>
                <c:pt idx="46">
                  <c:v>43237</c:v>
                </c:pt>
                <c:pt idx="47">
                  <c:v>43238</c:v>
                </c:pt>
                <c:pt idx="48">
                  <c:v>43239</c:v>
                </c:pt>
                <c:pt idx="49">
                  <c:v>43240</c:v>
                </c:pt>
                <c:pt idx="50">
                  <c:v>43241</c:v>
                </c:pt>
                <c:pt idx="51">
                  <c:v>43242</c:v>
                </c:pt>
                <c:pt idx="52">
                  <c:v>43243</c:v>
                </c:pt>
                <c:pt idx="53">
                  <c:v>43244</c:v>
                </c:pt>
                <c:pt idx="54">
                  <c:v>43245</c:v>
                </c:pt>
                <c:pt idx="55">
                  <c:v>43246</c:v>
                </c:pt>
                <c:pt idx="56">
                  <c:v>43247</c:v>
                </c:pt>
                <c:pt idx="57">
                  <c:v>43248</c:v>
                </c:pt>
                <c:pt idx="58">
                  <c:v>43249</c:v>
                </c:pt>
                <c:pt idx="59">
                  <c:v>43250</c:v>
                </c:pt>
                <c:pt idx="60">
                  <c:v>43251</c:v>
                </c:pt>
                <c:pt idx="61">
                  <c:v>43252</c:v>
                </c:pt>
                <c:pt idx="62">
                  <c:v>43253</c:v>
                </c:pt>
                <c:pt idx="63">
                  <c:v>43254</c:v>
                </c:pt>
                <c:pt idx="64">
                  <c:v>43255</c:v>
                </c:pt>
                <c:pt idx="65">
                  <c:v>43256</c:v>
                </c:pt>
                <c:pt idx="66">
                  <c:v>43257</c:v>
                </c:pt>
                <c:pt idx="67">
                  <c:v>43258</c:v>
                </c:pt>
                <c:pt idx="68">
                  <c:v>43259</c:v>
                </c:pt>
                <c:pt idx="69">
                  <c:v>43260</c:v>
                </c:pt>
                <c:pt idx="70">
                  <c:v>43261</c:v>
                </c:pt>
                <c:pt idx="71">
                  <c:v>43262</c:v>
                </c:pt>
                <c:pt idx="72">
                  <c:v>43263</c:v>
                </c:pt>
                <c:pt idx="73">
                  <c:v>43264</c:v>
                </c:pt>
                <c:pt idx="74">
                  <c:v>43265</c:v>
                </c:pt>
                <c:pt idx="75">
                  <c:v>43266</c:v>
                </c:pt>
                <c:pt idx="76">
                  <c:v>43267</c:v>
                </c:pt>
                <c:pt idx="77">
                  <c:v>43268</c:v>
                </c:pt>
                <c:pt idx="78">
                  <c:v>43269</c:v>
                </c:pt>
                <c:pt idx="79">
                  <c:v>43270</c:v>
                </c:pt>
                <c:pt idx="80">
                  <c:v>43271</c:v>
                </c:pt>
                <c:pt idx="81">
                  <c:v>43272</c:v>
                </c:pt>
                <c:pt idx="82">
                  <c:v>43273</c:v>
                </c:pt>
                <c:pt idx="83">
                  <c:v>43274</c:v>
                </c:pt>
                <c:pt idx="84">
                  <c:v>43275</c:v>
                </c:pt>
                <c:pt idx="85">
                  <c:v>43276</c:v>
                </c:pt>
                <c:pt idx="86">
                  <c:v>43277</c:v>
                </c:pt>
                <c:pt idx="87">
                  <c:v>43278</c:v>
                </c:pt>
                <c:pt idx="88">
                  <c:v>43279</c:v>
                </c:pt>
                <c:pt idx="89">
                  <c:v>43280</c:v>
                </c:pt>
                <c:pt idx="90">
                  <c:v>43281</c:v>
                </c:pt>
                <c:pt idx="91">
                  <c:v>43282</c:v>
                </c:pt>
                <c:pt idx="92">
                  <c:v>43283</c:v>
                </c:pt>
                <c:pt idx="93">
                  <c:v>43284</c:v>
                </c:pt>
                <c:pt idx="94">
                  <c:v>43285</c:v>
                </c:pt>
                <c:pt idx="95">
                  <c:v>43286</c:v>
                </c:pt>
                <c:pt idx="96">
                  <c:v>43287</c:v>
                </c:pt>
                <c:pt idx="97">
                  <c:v>43288</c:v>
                </c:pt>
                <c:pt idx="98">
                  <c:v>43289</c:v>
                </c:pt>
                <c:pt idx="99">
                  <c:v>43290</c:v>
                </c:pt>
                <c:pt idx="100">
                  <c:v>43291</c:v>
                </c:pt>
                <c:pt idx="101">
                  <c:v>43292</c:v>
                </c:pt>
                <c:pt idx="102">
                  <c:v>43293</c:v>
                </c:pt>
                <c:pt idx="103">
                  <c:v>43294</c:v>
                </c:pt>
                <c:pt idx="104">
                  <c:v>43295</c:v>
                </c:pt>
                <c:pt idx="105">
                  <c:v>43296</c:v>
                </c:pt>
                <c:pt idx="106">
                  <c:v>43297</c:v>
                </c:pt>
                <c:pt idx="107">
                  <c:v>43298</c:v>
                </c:pt>
                <c:pt idx="108">
                  <c:v>43299</c:v>
                </c:pt>
                <c:pt idx="109">
                  <c:v>43300</c:v>
                </c:pt>
                <c:pt idx="110">
                  <c:v>43301</c:v>
                </c:pt>
                <c:pt idx="111">
                  <c:v>43302</c:v>
                </c:pt>
                <c:pt idx="112">
                  <c:v>43303</c:v>
                </c:pt>
                <c:pt idx="113">
                  <c:v>43304</c:v>
                </c:pt>
                <c:pt idx="114">
                  <c:v>43305</c:v>
                </c:pt>
                <c:pt idx="115">
                  <c:v>43306</c:v>
                </c:pt>
                <c:pt idx="116">
                  <c:v>43307</c:v>
                </c:pt>
                <c:pt idx="117">
                  <c:v>43308</c:v>
                </c:pt>
                <c:pt idx="118">
                  <c:v>43309</c:v>
                </c:pt>
                <c:pt idx="119">
                  <c:v>43310</c:v>
                </c:pt>
                <c:pt idx="120">
                  <c:v>43311</c:v>
                </c:pt>
                <c:pt idx="121">
                  <c:v>43312</c:v>
                </c:pt>
                <c:pt idx="122">
                  <c:v>43313</c:v>
                </c:pt>
                <c:pt idx="123">
                  <c:v>43314</c:v>
                </c:pt>
                <c:pt idx="124">
                  <c:v>43315</c:v>
                </c:pt>
                <c:pt idx="125">
                  <c:v>43316</c:v>
                </c:pt>
                <c:pt idx="126">
                  <c:v>43317</c:v>
                </c:pt>
                <c:pt idx="127">
                  <c:v>43318</c:v>
                </c:pt>
                <c:pt idx="128">
                  <c:v>43319</c:v>
                </c:pt>
                <c:pt idx="129">
                  <c:v>43320</c:v>
                </c:pt>
                <c:pt idx="130">
                  <c:v>43321</c:v>
                </c:pt>
                <c:pt idx="131">
                  <c:v>43322</c:v>
                </c:pt>
                <c:pt idx="132">
                  <c:v>43323</c:v>
                </c:pt>
                <c:pt idx="133">
                  <c:v>43324</c:v>
                </c:pt>
                <c:pt idx="134">
                  <c:v>43325</c:v>
                </c:pt>
                <c:pt idx="135">
                  <c:v>43326</c:v>
                </c:pt>
                <c:pt idx="136">
                  <c:v>43327</c:v>
                </c:pt>
                <c:pt idx="137">
                  <c:v>43328</c:v>
                </c:pt>
                <c:pt idx="138">
                  <c:v>43329</c:v>
                </c:pt>
                <c:pt idx="139">
                  <c:v>43330</c:v>
                </c:pt>
                <c:pt idx="140">
                  <c:v>43331</c:v>
                </c:pt>
                <c:pt idx="141">
                  <c:v>43332</c:v>
                </c:pt>
                <c:pt idx="142">
                  <c:v>43333</c:v>
                </c:pt>
                <c:pt idx="143">
                  <c:v>43334</c:v>
                </c:pt>
                <c:pt idx="144">
                  <c:v>43335</c:v>
                </c:pt>
                <c:pt idx="145">
                  <c:v>43336</c:v>
                </c:pt>
                <c:pt idx="146">
                  <c:v>43337</c:v>
                </c:pt>
                <c:pt idx="147">
                  <c:v>43338</c:v>
                </c:pt>
                <c:pt idx="148">
                  <c:v>43339</c:v>
                </c:pt>
                <c:pt idx="149">
                  <c:v>43340</c:v>
                </c:pt>
                <c:pt idx="150">
                  <c:v>43341</c:v>
                </c:pt>
                <c:pt idx="151">
                  <c:v>43342</c:v>
                </c:pt>
                <c:pt idx="152">
                  <c:v>43343</c:v>
                </c:pt>
                <c:pt idx="153">
                  <c:v>43344</c:v>
                </c:pt>
                <c:pt idx="154">
                  <c:v>43345</c:v>
                </c:pt>
                <c:pt idx="155">
                  <c:v>43346</c:v>
                </c:pt>
                <c:pt idx="156">
                  <c:v>43347</c:v>
                </c:pt>
                <c:pt idx="157">
                  <c:v>43348</c:v>
                </c:pt>
                <c:pt idx="158">
                  <c:v>43349</c:v>
                </c:pt>
                <c:pt idx="159">
                  <c:v>43350</c:v>
                </c:pt>
                <c:pt idx="160">
                  <c:v>43351</c:v>
                </c:pt>
                <c:pt idx="161">
                  <c:v>43352</c:v>
                </c:pt>
                <c:pt idx="162">
                  <c:v>43353</c:v>
                </c:pt>
                <c:pt idx="163">
                  <c:v>43354</c:v>
                </c:pt>
                <c:pt idx="164">
                  <c:v>43355</c:v>
                </c:pt>
                <c:pt idx="165">
                  <c:v>43356</c:v>
                </c:pt>
                <c:pt idx="166">
                  <c:v>43357</c:v>
                </c:pt>
                <c:pt idx="167">
                  <c:v>43358</c:v>
                </c:pt>
                <c:pt idx="168">
                  <c:v>43359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43365</c:v>
                </c:pt>
                <c:pt idx="175">
                  <c:v>43366</c:v>
                </c:pt>
                <c:pt idx="176">
                  <c:v>43367</c:v>
                </c:pt>
                <c:pt idx="177">
                  <c:v>43368</c:v>
                </c:pt>
                <c:pt idx="178">
                  <c:v>43369</c:v>
                </c:pt>
                <c:pt idx="179">
                  <c:v>43370</c:v>
                </c:pt>
                <c:pt idx="180">
                  <c:v>43371</c:v>
                </c:pt>
                <c:pt idx="181">
                  <c:v>43372</c:v>
                </c:pt>
                <c:pt idx="182">
                  <c:v>43373</c:v>
                </c:pt>
                <c:pt idx="183">
                  <c:v>43374</c:v>
                </c:pt>
                <c:pt idx="184">
                  <c:v>43375</c:v>
                </c:pt>
                <c:pt idx="185">
                  <c:v>43376</c:v>
                </c:pt>
                <c:pt idx="186">
                  <c:v>43377</c:v>
                </c:pt>
                <c:pt idx="187">
                  <c:v>43378</c:v>
                </c:pt>
                <c:pt idx="188">
                  <c:v>43379</c:v>
                </c:pt>
                <c:pt idx="189">
                  <c:v>43380</c:v>
                </c:pt>
                <c:pt idx="190">
                  <c:v>43381</c:v>
                </c:pt>
                <c:pt idx="191">
                  <c:v>43382</c:v>
                </c:pt>
                <c:pt idx="192">
                  <c:v>43383</c:v>
                </c:pt>
                <c:pt idx="193">
                  <c:v>43384</c:v>
                </c:pt>
                <c:pt idx="194">
                  <c:v>43385</c:v>
                </c:pt>
                <c:pt idx="195">
                  <c:v>43386</c:v>
                </c:pt>
                <c:pt idx="196">
                  <c:v>43387</c:v>
                </c:pt>
                <c:pt idx="197">
                  <c:v>43388</c:v>
                </c:pt>
                <c:pt idx="198">
                  <c:v>43389</c:v>
                </c:pt>
                <c:pt idx="199">
                  <c:v>43390</c:v>
                </c:pt>
                <c:pt idx="200">
                  <c:v>43391</c:v>
                </c:pt>
                <c:pt idx="201">
                  <c:v>43392</c:v>
                </c:pt>
                <c:pt idx="202">
                  <c:v>43393</c:v>
                </c:pt>
                <c:pt idx="203">
                  <c:v>43394</c:v>
                </c:pt>
                <c:pt idx="204">
                  <c:v>43395</c:v>
                </c:pt>
                <c:pt idx="205">
                  <c:v>43396</c:v>
                </c:pt>
                <c:pt idx="206">
                  <c:v>43397</c:v>
                </c:pt>
                <c:pt idx="207">
                  <c:v>43398</c:v>
                </c:pt>
                <c:pt idx="208">
                  <c:v>43399</c:v>
                </c:pt>
                <c:pt idx="209">
                  <c:v>43400</c:v>
                </c:pt>
                <c:pt idx="210">
                  <c:v>43401</c:v>
                </c:pt>
                <c:pt idx="211">
                  <c:v>43402</c:v>
                </c:pt>
                <c:pt idx="212">
                  <c:v>43403</c:v>
                </c:pt>
                <c:pt idx="213">
                  <c:v>43404</c:v>
                </c:pt>
                <c:pt idx="214">
                  <c:v>43405</c:v>
                </c:pt>
                <c:pt idx="215">
                  <c:v>43406</c:v>
                </c:pt>
                <c:pt idx="216">
                  <c:v>43407</c:v>
                </c:pt>
                <c:pt idx="217">
                  <c:v>43408</c:v>
                </c:pt>
                <c:pt idx="218">
                  <c:v>43409</c:v>
                </c:pt>
                <c:pt idx="219">
                  <c:v>43410</c:v>
                </c:pt>
                <c:pt idx="220">
                  <c:v>43411</c:v>
                </c:pt>
                <c:pt idx="221">
                  <c:v>43412</c:v>
                </c:pt>
                <c:pt idx="222">
                  <c:v>43413</c:v>
                </c:pt>
                <c:pt idx="223">
                  <c:v>43414</c:v>
                </c:pt>
                <c:pt idx="224">
                  <c:v>43415</c:v>
                </c:pt>
                <c:pt idx="225">
                  <c:v>43416</c:v>
                </c:pt>
                <c:pt idx="226">
                  <c:v>43417</c:v>
                </c:pt>
                <c:pt idx="227">
                  <c:v>43418</c:v>
                </c:pt>
                <c:pt idx="228">
                  <c:v>43419</c:v>
                </c:pt>
                <c:pt idx="229">
                  <c:v>43420</c:v>
                </c:pt>
                <c:pt idx="230">
                  <c:v>43421</c:v>
                </c:pt>
                <c:pt idx="231">
                  <c:v>43422</c:v>
                </c:pt>
                <c:pt idx="232">
                  <c:v>43423</c:v>
                </c:pt>
                <c:pt idx="233">
                  <c:v>43424</c:v>
                </c:pt>
                <c:pt idx="234">
                  <c:v>43425</c:v>
                </c:pt>
                <c:pt idx="235">
                  <c:v>43426</c:v>
                </c:pt>
                <c:pt idx="236">
                  <c:v>43427</c:v>
                </c:pt>
                <c:pt idx="237">
                  <c:v>43428</c:v>
                </c:pt>
                <c:pt idx="238">
                  <c:v>43429</c:v>
                </c:pt>
                <c:pt idx="239">
                  <c:v>43430</c:v>
                </c:pt>
                <c:pt idx="240">
                  <c:v>43431</c:v>
                </c:pt>
                <c:pt idx="241">
                  <c:v>43432</c:v>
                </c:pt>
                <c:pt idx="242">
                  <c:v>43433</c:v>
                </c:pt>
                <c:pt idx="243">
                  <c:v>43434</c:v>
                </c:pt>
                <c:pt idx="244">
                  <c:v>43435</c:v>
                </c:pt>
                <c:pt idx="245">
                  <c:v>43436</c:v>
                </c:pt>
                <c:pt idx="246">
                  <c:v>43437</c:v>
                </c:pt>
                <c:pt idx="247">
                  <c:v>43438</c:v>
                </c:pt>
                <c:pt idx="248">
                  <c:v>43439</c:v>
                </c:pt>
                <c:pt idx="249">
                  <c:v>43440</c:v>
                </c:pt>
                <c:pt idx="250">
                  <c:v>43441</c:v>
                </c:pt>
                <c:pt idx="251">
                  <c:v>43442</c:v>
                </c:pt>
                <c:pt idx="252">
                  <c:v>43443</c:v>
                </c:pt>
                <c:pt idx="253">
                  <c:v>43444</c:v>
                </c:pt>
                <c:pt idx="254">
                  <c:v>43445</c:v>
                </c:pt>
                <c:pt idx="255">
                  <c:v>43446</c:v>
                </c:pt>
                <c:pt idx="256">
                  <c:v>43447</c:v>
                </c:pt>
                <c:pt idx="257">
                  <c:v>43448</c:v>
                </c:pt>
                <c:pt idx="258">
                  <c:v>43449</c:v>
                </c:pt>
                <c:pt idx="259">
                  <c:v>43450</c:v>
                </c:pt>
                <c:pt idx="260">
                  <c:v>43451</c:v>
                </c:pt>
                <c:pt idx="261">
                  <c:v>43452</c:v>
                </c:pt>
                <c:pt idx="262">
                  <c:v>43453</c:v>
                </c:pt>
                <c:pt idx="263">
                  <c:v>43454</c:v>
                </c:pt>
                <c:pt idx="264">
                  <c:v>43455</c:v>
                </c:pt>
                <c:pt idx="265">
                  <c:v>43456</c:v>
                </c:pt>
                <c:pt idx="266">
                  <c:v>43457</c:v>
                </c:pt>
                <c:pt idx="267">
                  <c:v>43458</c:v>
                </c:pt>
                <c:pt idx="268">
                  <c:v>43459</c:v>
                </c:pt>
                <c:pt idx="269">
                  <c:v>43460</c:v>
                </c:pt>
                <c:pt idx="270">
                  <c:v>43461</c:v>
                </c:pt>
                <c:pt idx="271">
                  <c:v>43462</c:v>
                </c:pt>
                <c:pt idx="272">
                  <c:v>43463</c:v>
                </c:pt>
                <c:pt idx="273">
                  <c:v>43464</c:v>
                </c:pt>
                <c:pt idx="274">
                  <c:v>43465</c:v>
                </c:pt>
                <c:pt idx="275">
                  <c:v>43466</c:v>
                </c:pt>
                <c:pt idx="276">
                  <c:v>43467</c:v>
                </c:pt>
                <c:pt idx="277">
                  <c:v>43468</c:v>
                </c:pt>
                <c:pt idx="278">
                  <c:v>43469</c:v>
                </c:pt>
                <c:pt idx="279">
                  <c:v>43470</c:v>
                </c:pt>
                <c:pt idx="280">
                  <c:v>43471</c:v>
                </c:pt>
                <c:pt idx="281">
                  <c:v>43472</c:v>
                </c:pt>
                <c:pt idx="282">
                  <c:v>43473</c:v>
                </c:pt>
                <c:pt idx="283">
                  <c:v>43474</c:v>
                </c:pt>
                <c:pt idx="284">
                  <c:v>43475</c:v>
                </c:pt>
                <c:pt idx="285">
                  <c:v>43476</c:v>
                </c:pt>
                <c:pt idx="286">
                  <c:v>43477</c:v>
                </c:pt>
                <c:pt idx="287">
                  <c:v>43478</c:v>
                </c:pt>
                <c:pt idx="288">
                  <c:v>43479</c:v>
                </c:pt>
                <c:pt idx="289">
                  <c:v>43480</c:v>
                </c:pt>
                <c:pt idx="290">
                  <c:v>43481</c:v>
                </c:pt>
                <c:pt idx="291">
                  <c:v>43482</c:v>
                </c:pt>
                <c:pt idx="292">
                  <c:v>43483</c:v>
                </c:pt>
                <c:pt idx="293">
                  <c:v>43484</c:v>
                </c:pt>
                <c:pt idx="294">
                  <c:v>43485</c:v>
                </c:pt>
                <c:pt idx="295">
                  <c:v>43486</c:v>
                </c:pt>
                <c:pt idx="296">
                  <c:v>43487</c:v>
                </c:pt>
                <c:pt idx="297">
                  <c:v>43488</c:v>
                </c:pt>
                <c:pt idx="298">
                  <c:v>43489</c:v>
                </c:pt>
                <c:pt idx="299">
                  <c:v>43490</c:v>
                </c:pt>
                <c:pt idx="300">
                  <c:v>43491</c:v>
                </c:pt>
                <c:pt idx="301">
                  <c:v>43492</c:v>
                </c:pt>
                <c:pt idx="302">
                  <c:v>43493</c:v>
                </c:pt>
                <c:pt idx="303">
                  <c:v>43494</c:v>
                </c:pt>
                <c:pt idx="304">
                  <c:v>43495</c:v>
                </c:pt>
                <c:pt idx="305">
                  <c:v>43496</c:v>
                </c:pt>
                <c:pt idx="306">
                  <c:v>43497</c:v>
                </c:pt>
                <c:pt idx="307">
                  <c:v>43498</c:v>
                </c:pt>
                <c:pt idx="308">
                  <c:v>43499</c:v>
                </c:pt>
                <c:pt idx="309">
                  <c:v>43500</c:v>
                </c:pt>
                <c:pt idx="310">
                  <c:v>43501</c:v>
                </c:pt>
                <c:pt idx="311">
                  <c:v>43502</c:v>
                </c:pt>
                <c:pt idx="312">
                  <c:v>43503</c:v>
                </c:pt>
                <c:pt idx="313">
                  <c:v>43504</c:v>
                </c:pt>
                <c:pt idx="314">
                  <c:v>43505</c:v>
                </c:pt>
                <c:pt idx="315">
                  <c:v>43506</c:v>
                </c:pt>
                <c:pt idx="316">
                  <c:v>43507</c:v>
                </c:pt>
                <c:pt idx="317">
                  <c:v>43508</c:v>
                </c:pt>
                <c:pt idx="318">
                  <c:v>43509</c:v>
                </c:pt>
                <c:pt idx="319">
                  <c:v>43510</c:v>
                </c:pt>
                <c:pt idx="320">
                  <c:v>43511</c:v>
                </c:pt>
                <c:pt idx="321">
                  <c:v>43512</c:v>
                </c:pt>
                <c:pt idx="322">
                  <c:v>43513</c:v>
                </c:pt>
                <c:pt idx="323">
                  <c:v>43514</c:v>
                </c:pt>
                <c:pt idx="324">
                  <c:v>43515</c:v>
                </c:pt>
                <c:pt idx="325">
                  <c:v>43516</c:v>
                </c:pt>
                <c:pt idx="326">
                  <c:v>43517</c:v>
                </c:pt>
                <c:pt idx="327">
                  <c:v>43518</c:v>
                </c:pt>
                <c:pt idx="328">
                  <c:v>43519</c:v>
                </c:pt>
                <c:pt idx="329">
                  <c:v>43520</c:v>
                </c:pt>
                <c:pt idx="330">
                  <c:v>43521</c:v>
                </c:pt>
                <c:pt idx="331">
                  <c:v>43522</c:v>
                </c:pt>
                <c:pt idx="332">
                  <c:v>43523</c:v>
                </c:pt>
                <c:pt idx="333">
                  <c:v>43524</c:v>
                </c:pt>
                <c:pt idx="334">
                  <c:v>43525</c:v>
                </c:pt>
                <c:pt idx="335">
                  <c:v>43526</c:v>
                </c:pt>
                <c:pt idx="336">
                  <c:v>43527</c:v>
                </c:pt>
                <c:pt idx="337">
                  <c:v>43528</c:v>
                </c:pt>
                <c:pt idx="338">
                  <c:v>43529</c:v>
                </c:pt>
                <c:pt idx="339">
                  <c:v>43530</c:v>
                </c:pt>
                <c:pt idx="340">
                  <c:v>43531</c:v>
                </c:pt>
                <c:pt idx="341">
                  <c:v>43532</c:v>
                </c:pt>
                <c:pt idx="342">
                  <c:v>43533</c:v>
                </c:pt>
                <c:pt idx="343">
                  <c:v>43534</c:v>
                </c:pt>
                <c:pt idx="344">
                  <c:v>43535</c:v>
                </c:pt>
                <c:pt idx="345">
                  <c:v>43536</c:v>
                </c:pt>
                <c:pt idx="346">
                  <c:v>43537</c:v>
                </c:pt>
                <c:pt idx="347">
                  <c:v>43538</c:v>
                </c:pt>
                <c:pt idx="348">
                  <c:v>43539</c:v>
                </c:pt>
                <c:pt idx="349">
                  <c:v>43540</c:v>
                </c:pt>
                <c:pt idx="350">
                  <c:v>43541</c:v>
                </c:pt>
                <c:pt idx="351">
                  <c:v>43542</c:v>
                </c:pt>
                <c:pt idx="352">
                  <c:v>43543</c:v>
                </c:pt>
                <c:pt idx="353">
                  <c:v>43544</c:v>
                </c:pt>
                <c:pt idx="354">
                  <c:v>43545</c:v>
                </c:pt>
                <c:pt idx="355">
                  <c:v>43546</c:v>
                </c:pt>
                <c:pt idx="356">
                  <c:v>43547</c:v>
                </c:pt>
                <c:pt idx="357">
                  <c:v>43548</c:v>
                </c:pt>
                <c:pt idx="358">
                  <c:v>43549</c:v>
                </c:pt>
                <c:pt idx="359">
                  <c:v>43550</c:v>
                </c:pt>
                <c:pt idx="360">
                  <c:v>43551</c:v>
                </c:pt>
                <c:pt idx="361">
                  <c:v>43552</c:v>
                </c:pt>
                <c:pt idx="362">
                  <c:v>43553</c:v>
                </c:pt>
                <c:pt idx="363">
                  <c:v>43554</c:v>
                </c:pt>
                <c:pt idx="364">
                  <c:v>43555</c:v>
                </c:pt>
              </c:numCache>
            </c:numRef>
          </c:cat>
          <c:val>
            <c:numRef>
              <c:f>Check!$AJ$6:$AJ$371</c:f>
              <c:numCache>
                <c:formatCode>General</c:formatCode>
                <c:ptCount val="366"/>
                <c:pt idx="0">
                  <c:v>#N/A</c:v>
                </c:pt>
                <c:pt idx="1">
                  <c:v>16.382000000000001</c:v>
                </c:pt>
                <c:pt idx="2">
                  <c:v>16.239999999999998</c:v>
                </c:pt>
                <c:pt idx="3">
                  <c:v>14.616</c:v>
                </c:pt>
                <c:pt idx="4">
                  <c:v>13.151999999999999</c:v>
                </c:pt>
                <c:pt idx="5">
                  <c:v>#N/A</c:v>
                </c:pt>
                <c:pt idx="6">
                  <c:v>9.6120000000000001</c:v>
                </c:pt>
                <c:pt idx="7">
                  <c:v>9.3330000000000002</c:v>
                </c:pt>
                <c:pt idx="8">
                  <c:v>9.02</c:v>
                </c:pt>
                <c:pt idx="9">
                  <c:v>#N/A</c:v>
                </c:pt>
                <c:pt idx="10">
                  <c:v>8.7219999999999995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7.6840000000000002</c:v>
                </c:pt>
                <c:pt idx="16">
                  <c:v>7.4320000000000004</c:v>
                </c:pt>
                <c:pt idx="17">
                  <c:v>7.2830000000000004</c:v>
                </c:pt>
                <c:pt idx="18">
                  <c:v>#N/A</c:v>
                </c:pt>
                <c:pt idx="19">
                  <c:v>7.2</c:v>
                </c:pt>
                <c:pt idx="20">
                  <c:v>#N/A</c:v>
                </c:pt>
                <c:pt idx="21">
                  <c:v>7.0720000000000001</c:v>
                </c:pt>
                <c:pt idx="22">
                  <c:v>6.98</c:v>
                </c:pt>
                <c:pt idx="23">
                  <c:v>6.7279999999999998</c:v>
                </c:pt>
                <c:pt idx="24">
                  <c:v>9.5370000000000008</c:v>
                </c:pt>
                <c:pt idx="25">
                  <c:v>#N/A</c:v>
                </c:pt>
                <c:pt idx="26">
                  <c:v>9.66</c:v>
                </c:pt>
                <c:pt idx="27">
                  <c:v>8.14</c:v>
                </c:pt>
                <c:pt idx="28">
                  <c:v>9.3409999999999993</c:v>
                </c:pt>
                <c:pt idx="29">
                  <c:v>8.8010000000000002</c:v>
                </c:pt>
                <c:pt idx="30">
                  <c:v>#N/A</c:v>
                </c:pt>
                <c:pt idx="31">
                  <c:v>9.641</c:v>
                </c:pt>
                <c:pt idx="32">
                  <c:v>11.01</c:v>
                </c:pt>
                <c:pt idx="33">
                  <c:v>#N/A</c:v>
                </c:pt>
                <c:pt idx="34">
                  <c:v>10.569000000000001</c:v>
                </c:pt>
                <c:pt idx="35">
                  <c:v>11.259</c:v>
                </c:pt>
                <c:pt idx="36">
                  <c:v>11.504</c:v>
                </c:pt>
                <c:pt idx="37">
                  <c:v>22.373000000000001</c:v>
                </c:pt>
                <c:pt idx="38">
                  <c:v>13.09</c:v>
                </c:pt>
                <c:pt idx="39">
                  <c:v>15.445</c:v>
                </c:pt>
                <c:pt idx="40">
                  <c:v>14.872</c:v>
                </c:pt>
                <c:pt idx="41">
                  <c:v>12.39</c:v>
                </c:pt>
                <c:pt idx="42">
                  <c:v>#N/A</c:v>
                </c:pt>
                <c:pt idx="43">
                  <c:v>43.381999999999998</c:v>
                </c:pt>
                <c:pt idx="44">
                  <c:v>22.018000000000001</c:v>
                </c:pt>
                <c:pt idx="45">
                  <c:v>24.788</c:v>
                </c:pt>
                <c:pt idx="46">
                  <c:v>#N/A</c:v>
                </c:pt>
                <c:pt idx="47">
                  <c:v>49.591000000000001</c:v>
                </c:pt>
                <c:pt idx="48">
                  <c:v>#N/A</c:v>
                </c:pt>
                <c:pt idx="49">
                  <c:v>#N/A</c:v>
                </c:pt>
                <c:pt idx="50">
                  <c:v>21.768999999999998</c:v>
                </c:pt>
                <c:pt idx="51">
                  <c:v>#N/A</c:v>
                </c:pt>
                <c:pt idx="52">
                  <c:v>#N/A</c:v>
                </c:pt>
                <c:pt idx="53">
                  <c:v>27.626999999999999</c:v>
                </c:pt>
                <c:pt idx="54">
                  <c:v>46.389000000000003</c:v>
                </c:pt>
                <c:pt idx="55">
                  <c:v>#N/A</c:v>
                </c:pt>
                <c:pt idx="56">
                  <c:v>51.271000000000001</c:v>
                </c:pt>
                <c:pt idx="57">
                  <c:v>39.487000000000002</c:v>
                </c:pt>
                <c:pt idx="58">
                  <c:v>#N/A</c:v>
                </c:pt>
                <c:pt idx="59">
                  <c:v>27.381</c:v>
                </c:pt>
                <c:pt idx="60">
                  <c:v>#N/A</c:v>
                </c:pt>
                <c:pt idx="61">
                  <c:v>22.808</c:v>
                </c:pt>
                <c:pt idx="62">
                  <c:v>#N/A</c:v>
                </c:pt>
                <c:pt idx="63">
                  <c:v>#N/A</c:v>
                </c:pt>
                <c:pt idx="64">
                  <c:v>18.954999999999998</c:v>
                </c:pt>
                <c:pt idx="65">
                  <c:v>16.277000000000001</c:v>
                </c:pt>
                <c:pt idx="66">
                  <c:v>15.085000000000001</c:v>
                </c:pt>
                <c:pt idx="67">
                  <c:v>14.891</c:v>
                </c:pt>
                <c:pt idx="68">
                  <c:v>14.667999999999999</c:v>
                </c:pt>
                <c:pt idx="69">
                  <c:v>#N/A</c:v>
                </c:pt>
                <c:pt idx="70">
                  <c:v>13.11</c:v>
                </c:pt>
                <c:pt idx="71">
                  <c:v>11.874000000000001</c:v>
                </c:pt>
                <c:pt idx="72">
                  <c:v>11.757</c:v>
                </c:pt>
                <c:pt idx="73">
                  <c:v>#N/A</c:v>
                </c:pt>
                <c:pt idx="74">
                  <c:v>12.321999999999999</c:v>
                </c:pt>
                <c:pt idx="75">
                  <c:v>11.243</c:v>
                </c:pt>
                <c:pt idx="76">
                  <c:v>#N/A</c:v>
                </c:pt>
                <c:pt idx="77">
                  <c:v>12.282999999999999</c:v>
                </c:pt>
                <c:pt idx="78">
                  <c:v>14.021000000000001</c:v>
                </c:pt>
                <c:pt idx="79">
                  <c:v>#N/A</c:v>
                </c:pt>
                <c:pt idx="80">
                  <c:v>16.847000000000001</c:v>
                </c:pt>
                <c:pt idx="81">
                  <c:v>14.552</c:v>
                </c:pt>
                <c:pt idx="82">
                  <c:v>#N/A</c:v>
                </c:pt>
                <c:pt idx="83">
                  <c:v>51.869</c:v>
                </c:pt>
                <c:pt idx="84">
                  <c:v>#N/A</c:v>
                </c:pt>
                <c:pt idx="85">
                  <c:v>17.048999999999999</c:v>
                </c:pt>
                <c:pt idx="86">
                  <c:v>33.116</c:v>
                </c:pt>
                <c:pt idx="87">
                  <c:v>#N/A</c:v>
                </c:pt>
                <c:pt idx="88">
                  <c:v>18.338000000000001</c:v>
                </c:pt>
                <c:pt idx="89">
                  <c:v>17.106999999999999</c:v>
                </c:pt>
                <c:pt idx="90">
                  <c:v>#N/A</c:v>
                </c:pt>
                <c:pt idx="91">
                  <c:v>#N/A</c:v>
                </c:pt>
                <c:pt idx="92">
                  <c:v>12.635999999999999</c:v>
                </c:pt>
                <c:pt idx="93">
                  <c:v>12.016</c:v>
                </c:pt>
                <c:pt idx="94">
                  <c:v>11.423</c:v>
                </c:pt>
                <c:pt idx="95">
                  <c:v>#N/A</c:v>
                </c:pt>
                <c:pt idx="96">
                  <c:v>19.417000000000002</c:v>
                </c:pt>
                <c:pt idx="97">
                  <c:v>#N/A</c:v>
                </c:pt>
                <c:pt idx="98">
                  <c:v>#N/A</c:v>
                </c:pt>
                <c:pt idx="99">
                  <c:v>12.182</c:v>
                </c:pt>
                <c:pt idx="100">
                  <c:v>16.648</c:v>
                </c:pt>
                <c:pt idx="101">
                  <c:v>14.146000000000001</c:v>
                </c:pt>
                <c:pt idx="102">
                  <c:v>11.679</c:v>
                </c:pt>
                <c:pt idx="103">
                  <c:v>10.802</c:v>
                </c:pt>
                <c:pt idx="104">
                  <c:v>10.071</c:v>
                </c:pt>
                <c:pt idx="105">
                  <c:v>9.3350000000000009</c:v>
                </c:pt>
                <c:pt idx="106">
                  <c:v>9.02</c:v>
                </c:pt>
                <c:pt idx="107">
                  <c:v>8.5289999999999999</c:v>
                </c:pt>
                <c:pt idx="108">
                  <c:v>#N/A</c:v>
                </c:pt>
                <c:pt idx="109">
                  <c:v>8.3659999999999997</c:v>
                </c:pt>
                <c:pt idx="110">
                  <c:v>#N/A</c:v>
                </c:pt>
                <c:pt idx="111">
                  <c:v>8.6539999999999999</c:v>
                </c:pt>
                <c:pt idx="112">
                  <c:v>#N/A</c:v>
                </c:pt>
                <c:pt idx="113">
                  <c:v>8.3019999999999996</c:v>
                </c:pt>
                <c:pt idx="114">
                  <c:v>7.7889999999999997</c:v>
                </c:pt>
                <c:pt idx="115">
                  <c:v>9.4269999999999996</c:v>
                </c:pt>
                <c:pt idx="116">
                  <c:v>#N/A</c:v>
                </c:pt>
                <c:pt idx="117">
                  <c:v>#N/A</c:v>
                </c:pt>
                <c:pt idx="118">
                  <c:v>9.7319999999999993</c:v>
                </c:pt>
                <c:pt idx="119">
                  <c:v>#N/A</c:v>
                </c:pt>
                <c:pt idx="120">
                  <c:v>8.7539999999999996</c:v>
                </c:pt>
                <c:pt idx="121">
                  <c:v>#N/A</c:v>
                </c:pt>
                <c:pt idx="122">
                  <c:v>8.0009999999999994</c:v>
                </c:pt>
                <c:pt idx="123">
                  <c:v>#N/A</c:v>
                </c:pt>
                <c:pt idx="124">
                  <c:v>7.5229999999999997</c:v>
                </c:pt>
                <c:pt idx="125">
                  <c:v>7.0010000000000003</c:v>
                </c:pt>
                <c:pt idx="126">
                  <c:v>#N/A</c:v>
                </c:pt>
                <c:pt idx="127">
                  <c:v>6.5209999999999999</c:v>
                </c:pt>
                <c:pt idx="128">
                  <c:v>#N/A</c:v>
                </c:pt>
                <c:pt idx="129">
                  <c:v>6.452</c:v>
                </c:pt>
                <c:pt idx="130">
                  <c:v>7.992</c:v>
                </c:pt>
                <c:pt idx="131">
                  <c:v>#N/A</c:v>
                </c:pt>
                <c:pt idx="132">
                  <c:v>7.9980000000000002</c:v>
                </c:pt>
                <c:pt idx="133">
                  <c:v>7.07</c:v>
                </c:pt>
                <c:pt idx="134">
                  <c:v>6.6520000000000001</c:v>
                </c:pt>
                <c:pt idx="135">
                  <c:v>6.05</c:v>
                </c:pt>
                <c:pt idx="136">
                  <c:v>#N/A</c:v>
                </c:pt>
                <c:pt idx="137">
                  <c:v>5.8090000000000002</c:v>
                </c:pt>
                <c:pt idx="138">
                  <c:v>#N/A</c:v>
                </c:pt>
                <c:pt idx="139">
                  <c:v>6.6859999999999999</c:v>
                </c:pt>
                <c:pt idx="140">
                  <c:v>#N/A</c:v>
                </c:pt>
                <c:pt idx="141">
                  <c:v>9.02</c:v>
                </c:pt>
                <c:pt idx="142">
                  <c:v>#N/A</c:v>
                </c:pt>
                <c:pt idx="143">
                  <c:v>8.1539999999999999</c:v>
                </c:pt>
                <c:pt idx="144">
                  <c:v>#N/A</c:v>
                </c:pt>
                <c:pt idx="145">
                  <c:v>#N/A</c:v>
                </c:pt>
                <c:pt idx="146">
                  <c:v>5.7869999999999999</c:v>
                </c:pt>
                <c:pt idx="147">
                  <c:v>5.0199999999999996</c:v>
                </c:pt>
                <c:pt idx="148">
                  <c:v>#N/A</c:v>
                </c:pt>
                <c:pt idx="149">
                  <c:v>4.9240000000000004</c:v>
                </c:pt>
                <c:pt idx="150">
                  <c:v>5.3040000000000003</c:v>
                </c:pt>
                <c:pt idx="151">
                  <c:v>4.6660000000000004</c:v>
                </c:pt>
                <c:pt idx="152">
                  <c:v>4.3239999999999998</c:v>
                </c:pt>
                <c:pt idx="153">
                  <c:v>4.6269999999999998</c:v>
                </c:pt>
                <c:pt idx="154">
                  <c:v>#N/A</c:v>
                </c:pt>
                <c:pt idx="155">
                  <c:v>5.16</c:v>
                </c:pt>
                <c:pt idx="156">
                  <c:v>4.6879999999999997</c:v>
                </c:pt>
                <c:pt idx="157">
                  <c:v>#N/A</c:v>
                </c:pt>
                <c:pt idx="158">
                  <c:v>4.6399999999999997</c:v>
                </c:pt>
                <c:pt idx="159">
                  <c:v>10.496</c:v>
                </c:pt>
                <c:pt idx="160">
                  <c:v>11.504</c:v>
                </c:pt>
                <c:pt idx="161">
                  <c:v>7.694</c:v>
                </c:pt>
                <c:pt idx="162">
                  <c:v>7.484</c:v>
                </c:pt>
                <c:pt idx="163">
                  <c:v>#N/A</c:v>
                </c:pt>
                <c:pt idx="164">
                  <c:v>6.55</c:v>
                </c:pt>
                <c:pt idx="165">
                  <c:v>5.8120000000000003</c:v>
                </c:pt>
                <c:pt idx="166">
                  <c:v>10.042</c:v>
                </c:pt>
                <c:pt idx="167">
                  <c:v>10.083</c:v>
                </c:pt>
                <c:pt idx="168">
                  <c:v>12.018000000000001</c:v>
                </c:pt>
                <c:pt idx="169">
                  <c:v>14.545999999999999</c:v>
                </c:pt>
                <c:pt idx="170">
                  <c:v>101.34099999999999</c:v>
                </c:pt>
                <c:pt idx="171">
                  <c:v>15.750999999999999</c:v>
                </c:pt>
                <c:pt idx="172">
                  <c:v>10.63</c:v>
                </c:pt>
                <c:pt idx="173">
                  <c:v>#N/A</c:v>
                </c:pt>
                <c:pt idx="174">
                  <c:v>15.207000000000001</c:v>
                </c:pt>
                <c:pt idx="175">
                  <c:v>#N/A</c:v>
                </c:pt>
                <c:pt idx="176">
                  <c:v>15.667</c:v>
                </c:pt>
                <c:pt idx="177">
                  <c:v>#N/A</c:v>
                </c:pt>
                <c:pt idx="178">
                  <c:v>18.792999999999999</c:v>
                </c:pt>
                <c:pt idx="179">
                  <c:v>#N/A</c:v>
                </c:pt>
                <c:pt idx="180">
                  <c:v>163.84700000000001</c:v>
                </c:pt>
                <c:pt idx="181">
                  <c:v>51.161999999999999</c:v>
                </c:pt>
                <c:pt idx="182">
                  <c:v>#N/A</c:v>
                </c:pt>
                <c:pt idx="183">
                  <c:v>#N/A</c:v>
                </c:pt>
                <c:pt idx="184">
                  <c:v>32.177999999999997</c:v>
                </c:pt>
                <c:pt idx="185">
                  <c:v>#N/A</c:v>
                </c:pt>
                <c:pt idx="186">
                  <c:v>237.02099999999999</c:v>
                </c:pt>
                <c:pt idx="187">
                  <c:v>116.988</c:v>
                </c:pt>
                <c:pt idx="188">
                  <c:v>#N/A</c:v>
                </c:pt>
                <c:pt idx="189">
                  <c:v>#N/A</c:v>
                </c:pt>
                <c:pt idx="190">
                  <c:v>63.938000000000002</c:v>
                </c:pt>
                <c:pt idx="191">
                  <c:v>91.789000000000001</c:v>
                </c:pt>
                <c:pt idx="192">
                  <c:v>71.790000000000006</c:v>
                </c:pt>
                <c:pt idx="193">
                  <c:v>61.3</c:v>
                </c:pt>
                <c:pt idx="194">
                  <c:v>57.616</c:v>
                </c:pt>
                <c:pt idx="195">
                  <c:v>#N/A</c:v>
                </c:pt>
                <c:pt idx="196">
                  <c:v>73.453999999999994</c:v>
                </c:pt>
                <c:pt idx="197">
                  <c:v>45.89</c:v>
                </c:pt>
                <c:pt idx="198">
                  <c:v>42.222999999999999</c:v>
                </c:pt>
                <c:pt idx="199">
                  <c:v>102.49</c:v>
                </c:pt>
                <c:pt idx="200">
                  <c:v>49.761000000000003</c:v>
                </c:pt>
                <c:pt idx="201">
                  <c:v>#N/A</c:v>
                </c:pt>
                <c:pt idx="202">
                  <c:v>#N/A</c:v>
                </c:pt>
                <c:pt idx="203">
                  <c:v>36.286000000000001</c:v>
                </c:pt>
                <c:pt idx="204">
                  <c:v>39.859000000000002</c:v>
                </c:pt>
                <c:pt idx="205">
                  <c:v>79.451999999999998</c:v>
                </c:pt>
                <c:pt idx="206">
                  <c:v>67.486000000000004</c:v>
                </c:pt>
                <c:pt idx="207">
                  <c:v>52.536000000000001</c:v>
                </c:pt>
                <c:pt idx="208">
                  <c:v>#N/A</c:v>
                </c:pt>
                <c:pt idx="209">
                  <c:v>47.997</c:v>
                </c:pt>
                <c:pt idx="210">
                  <c:v>40.436</c:v>
                </c:pt>
                <c:pt idx="211">
                  <c:v>#N/A</c:v>
                </c:pt>
                <c:pt idx="212">
                  <c:v>40.69</c:v>
                </c:pt>
                <c:pt idx="213">
                  <c:v>30.863</c:v>
                </c:pt>
                <c:pt idx="214">
                  <c:v>#N/A</c:v>
                </c:pt>
                <c:pt idx="215">
                  <c:v>24.1</c:v>
                </c:pt>
                <c:pt idx="216">
                  <c:v>#N/A</c:v>
                </c:pt>
                <c:pt idx="217">
                  <c:v>#N/A</c:v>
                </c:pt>
                <c:pt idx="218">
                  <c:v>22.48</c:v>
                </c:pt>
                <c:pt idx="219">
                  <c:v>24.282</c:v>
                </c:pt>
                <c:pt idx="220">
                  <c:v>20.327999999999999</c:v>
                </c:pt>
                <c:pt idx="221">
                  <c:v>#N/A</c:v>
                </c:pt>
                <c:pt idx="222">
                  <c:v>25.9</c:v>
                </c:pt>
                <c:pt idx="223">
                  <c:v>47.2</c:v>
                </c:pt>
                <c:pt idx="224">
                  <c:v>#N/A</c:v>
                </c:pt>
                <c:pt idx="225">
                  <c:v>31.439</c:v>
                </c:pt>
                <c:pt idx="226">
                  <c:v>39.167999999999999</c:v>
                </c:pt>
                <c:pt idx="227">
                  <c:v>#N/A</c:v>
                </c:pt>
                <c:pt idx="228">
                  <c:v>26.954999999999998</c:v>
                </c:pt>
                <c:pt idx="229">
                  <c:v>40.326000000000001</c:v>
                </c:pt>
                <c:pt idx="230">
                  <c:v>34.953000000000003</c:v>
                </c:pt>
                <c:pt idx="231">
                  <c:v>#N/A</c:v>
                </c:pt>
                <c:pt idx="232">
                  <c:v>28.527999999999999</c:v>
                </c:pt>
                <c:pt idx="233">
                  <c:v>24.61</c:v>
                </c:pt>
                <c:pt idx="234">
                  <c:v>31.414999999999999</c:v>
                </c:pt>
                <c:pt idx="235">
                  <c:v>33.89</c:v>
                </c:pt>
                <c:pt idx="236">
                  <c:v>19.315000000000001</c:v>
                </c:pt>
                <c:pt idx="237">
                  <c:v>21.824000000000002</c:v>
                </c:pt>
                <c:pt idx="238">
                  <c:v>19.457999999999998</c:v>
                </c:pt>
                <c:pt idx="239">
                  <c:v>28.452999999999999</c:v>
                </c:pt>
                <c:pt idx="240">
                  <c:v>18.116</c:v>
                </c:pt>
                <c:pt idx="241">
                  <c:v>39.335999999999999</c:v>
                </c:pt>
                <c:pt idx="242">
                  <c:v>23.556000000000001</c:v>
                </c:pt>
                <c:pt idx="243">
                  <c:v>20.992000000000001</c:v>
                </c:pt>
                <c:pt idx="244">
                  <c:v>17.277999999999999</c:v>
                </c:pt>
                <c:pt idx="245">
                  <c:v>17.997</c:v>
                </c:pt>
                <c:pt idx="246">
                  <c:v>16.399999999999999</c:v>
                </c:pt>
                <c:pt idx="247">
                  <c:v>20.655000000000001</c:v>
                </c:pt>
                <c:pt idx="248">
                  <c:v>#N/A</c:v>
                </c:pt>
                <c:pt idx="249">
                  <c:v>12.298999999999999</c:v>
                </c:pt>
                <c:pt idx="250">
                  <c:v>17.725999999999999</c:v>
                </c:pt>
                <c:pt idx="251">
                  <c:v>18.213999999999999</c:v>
                </c:pt>
                <c:pt idx="252">
                  <c:v>#N/A</c:v>
                </c:pt>
                <c:pt idx="253">
                  <c:v>#N/A</c:v>
                </c:pt>
                <c:pt idx="254">
                  <c:v>54.048999999999999</c:v>
                </c:pt>
                <c:pt idx="255">
                  <c:v>79.150000000000006</c:v>
                </c:pt>
                <c:pt idx="256">
                  <c:v>#N/A</c:v>
                </c:pt>
                <c:pt idx="257">
                  <c:v>30.187000000000001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24.312999999999999</c:v>
                </c:pt>
                <c:pt idx="262">
                  <c:v>20.074000000000002</c:v>
                </c:pt>
                <c:pt idx="263">
                  <c:v>28.547000000000001</c:v>
                </c:pt>
                <c:pt idx="264">
                  <c:v>#N/A</c:v>
                </c:pt>
                <c:pt idx="265">
                  <c:v>20.931000000000001</c:v>
                </c:pt>
                <c:pt idx="266">
                  <c:v>19.417000000000002</c:v>
                </c:pt>
                <c:pt idx="267">
                  <c:v>19.021999999999998</c:v>
                </c:pt>
                <c:pt idx="268">
                  <c:v>20.079000000000001</c:v>
                </c:pt>
                <c:pt idx="269">
                  <c:v>41.973999999999997</c:v>
                </c:pt>
                <c:pt idx="270">
                  <c:v>32.139000000000003</c:v>
                </c:pt>
                <c:pt idx="271">
                  <c:v>26.707999999999998</c:v>
                </c:pt>
                <c:pt idx="272">
                  <c:v>18.411999999999999</c:v>
                </c:pt>
                <c:pt idx="273">
                  <c:v>18.161999999999999</c:v>
                </c:pt>
                <c:pt idx="274">
                  <c:v>15.644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9.2460000000000004</c:v>
                </c:pt>
                <c:pt idx="307">
                  <c:v>9.1969999999999992</c:v>
                </c:pt>
                <c:pt idx="308">
                  <c:v>9.1050000000000004</c:v>
                </c:pt>
                <c:pt idx="309">
                  <c:v>#N/A</c:v>
                </c:pt>
                <c:pt idx="310">
                  <c:v>8.5649999999999995</c:v>
                </c:pt>
                <c:pt idx="311">
                  <c:v>8.3629999999999995</c:v>
                </c:pt>
                <c:pt idx="312">
                  <c:v>8.032</c:v>
                </c:pt>
                <c:pt idx="313">
                  <c:v>#N/A</c:v>
                </c:pt>
                <c:pt idx="314">
                  <c:v>7.9089999999999998</c:v>
                </c:pt>
                <c:pt idx="315">
                  <c:v>#N/A</c:v>
                </c:pt>
                <c:pt idx="316">
                  <c:v>7.75</c:v>
                </c:pt>
                <c:pt idx="317">
                  <c:v>7.5</c:v>
                </c:pt>
                <c:pt idx="318">
                  <c:v>7.383</c:v>
                </c:pt>
                <c:pt idx="319">
                  <c:v>8.0869999999999997</c:v>
                </c:pt>
                <c:pt idx="320">
                  <c:v>7.4489999999999998</c:v>
                </c:pt>
                <c:pt idx="321">
                  <c:v>7.3179999999999996</c:v>
                </c:pt>
                <c:pt idx="322">
                  <c:v>7.0890000000000004</c:v>
                </c:pt>
                <c:pt idx="323">
                  <c:v>6.9779999999999998</c:v>
                </c:pt>
                <c:pt idx="324">
                  <c:v>7.3220000000000001</c:v>
                </c:pt>
                <c:pt idx="325">
                  <c:v>9.5380000000000003</c:v>
                </c:pt>
                <c:pt idx="326">
                  <c:v>11.814</c:v>
                </c:pt>
                <c:pt idx="327">
                  <c:v>8.3190000000000008</c:v>
                </c:pt>
                <c:pt idx="328">
                  <c:v>6.9349999999999996</c:v>
                </c:pt>
                <c:pt idx="329">
                  <c:v>#N/A</c:v>
                </c:pt>
                <c:pt idx="330">
                  <c:v>6.5339999999999998</c:v>
                </c:pt>
                <c:pt idx="331">
                  <c:v>6.1859999999999999</c:v>
                </c:pt>
                <c:pt idx="332">
                  <c:v>#N/A</c:v>
                </c:pt>
                <c:pt idx="333">
                  <c:v>6.1820000000000004</c:v>
                </c:pt>
                <c:pt idx="334">
                  <c:v>6.1210000000000004</c:v>
                </c:pt>
                <c:pt idx="335">
                  <c:v>5.891</c:v>
                </c:pt>
                <c:pt idx="336">
                  <c:v>#N/A</c:v>
                </c:pt>
                <c:pt idx="337">
                  <c:v>5.8140000000000001</c:v>
                </c:pt>
                <c:pt idx="338">
                  <c:v>5.7830000000000004</c:v>
                </c:pt>
                <c:pt idx="339">
                  <c:v>5.64</c:v>
                </c:pt>
                <c:pt idx="340">
                  <c:v>5.851</c:v>
                </c:pt>
                <c:pt idx="341">
                  <c:v>5.6470000000000002</c:v>
                </c:pt>
                <c:pt idx="342">
                  <c:v>5.54</c:v>
                </c:pt>
                <c:pt idx="343">
                  <c:v>#N/A</c:v>
                </c:pt>
                <c:pt idx="344">
                  <c:v>6.7249999999999996</c:v>
                </c:pt>
                <c:pt idx="345">
                  <c:v>8.5760000000000005</c:v>
                </c:pt>
                <c:pt idx="346">
                  <c:v>6.3049999999999997</c:v>
                </c:pt>
                <c:pt idx="347">
                  <c:v>5.9340000000000002</c:v>
                </c:pt>
                <c:pt idx="348">
                  <c:v>5.79</c:v>
                </c:pt>
                <c:pt idx="349">
                  <c:v>5.4009999999999998</c:v>
                </c:pt>
                <c:pt idx="350">
                  <c:v>5.4109999999999996</c:v>
                </c:pt>
                <c:pt idx="351">
                  <c:v>5.2960000000000003</c:v>
                </c:pt>
                <c:pt idx="352">
                  <c:v>#N/A</c:v>
                </c:pt>
                <c:pt idx="353">
                  <c:v>4.8680000000000003</c:v>
                </c:pt>
                <c:pt idx="354">
                  <c:v>4.9340000000000002</c:v>
                </c:pt>
                <c:pt idx="355">
                  <c:v>5.2560000000000002</c:v>
                </c:pt>
                <c:pt idx="356">
                  <c:v>4.9889999999999999</c:v>
                </c:pt>
                <c:pt idx="357">
                  <c:v>#N/A</c:v>
                </c:pt>
                <c:pt idx="358">
                  <c:v>5.1980000000000004</c:v>
                </c:pt>
                <c:pt idx="359">
                  <c:v>5.0890000000000004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5.87</c:v>
                </c:pt>
                <c:pt idx="364">
                  <c:v>6.1669999999999998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Check!$AK$2</c:f>
              <c:strCache>
                <c:ptCount val="1"/>
                <c:pt idx="0">
                  <c:v>คำนวณด้วย Rating curve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x"/>
            <c:size val="3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Check!$AK$6:$AK$371</c:f>
              <c:numCache>
                <c:formatCode>m/d/yyyy</c:formatCode>
                <c:ptCount val="366"/>
                <c:pt idx="0">
                  <c:v>43191</c:v>
                </c:pt>
                <c:pt idx="1">
                  <c:v>43192</c:v>
                </c:pt>
                <c:pt idx="2">
                  <c:v>43193</c:v>
                </c:pt>
                <c:pt idx="3">
                  <c:v>43194</c:v>
                </c:pt>
                <c:pt idx="4">
                  <c:v>43195</c:v>
                </c:pt>
                <c:pt idx="5">
                  <c:v>43196</c:v>
                </c:pt>
                <c:pt idx="6">
                  <c:v>43197</c:v>
                </c:pt>
                <c:pt idx="7">
                  <c:v>43198</c:v>
                </c:pt>
                <c:pt idx="8">
                  <c:v>43199</c:v>
                </c:pt>
                <c:pt idx="9">
                  <c:v>43200</c:v>
                </c:pt>
                <c:pt idx="10">
                  <c:v>43201</c:v>
                </c:pt>
                <c:pt idx="11">
                  <c:v>43202</c:v>
                </c:pt>
                <c:pt idx="12">
                  <c:v>43203</c:v>
                </c:pt>
                <c:pt idx="13">
                  <c:v>43204</c:v>
                </c:pt>
                <c:pt idx="14">
                  <c:v>43205</c:v>
                </c:pt>
                <c:pt idx="15">
                  <c:v>43206</c:v>
                </c:pt>
                <c:pt idx="16">
                  <c:v>43207</c:v>
                </c:pt>
                <c:pt idx="17">
                  <c:v>43208</c:v>
                </c:pt>
                <c:pt idx="18">
                  <c:v>43209</c:v>
                </c:pt>
                <c:pt idx="19">
                  <c:v>43210</c:v>
                </c:pt>
                <c:pt idx="20">
                  <c:v>43211</c:v>
                </c:pt>
                <c:pt idx="21">
                  <c:v>43212</c:v>
                </c:pt>
                <c:pt idx="22">
                  <c:v>43213</c:v>
                </c:pt>
                <c:pt idx="23">
                  <c:v>43214</c:v>
                </c:pt>
                <c:pt idx="24">
                  <c:v>43215</c:v>
                </c:pt>
                <c:pt idx="25">
                  <c:v>43216</c:v>
                </c:pt>
                <c:pt idx="26">
                  <c:v>43217</c:v>
                </c:pt>
                <c:pt idx="27">
                  <c:v>43218</c:v>
                </c:pt>
                <c:pt idx="28">
                  <c:v>43219</c:v>
                </c:pt>
                <c:pt idx="29">
                  <c:v>43220</c:v>
                </c:pt>
                <c:pt idx="30">
                  <c:v>43221</c:v>
                </c:pt>
                <c:pt idx="31">
                  <c:v>43222</c:v>
                </c:pt>
                <c:pt idx="32">
                  <c:v>43223</c:v>
                </c:pt>
                <c:pt idx="33">
                  <c:v>43224</c:v>
                </c:pt>
                <c:pt idx="34">
                  <c:v>43225</c:v>
                </c:pt>
                <c:pt idx="35">
                  <c:v>43226</c:v>
                </c:pt>
                <c:pt idx="36">
                  <c:v>43227</c:v>
                </c:pt>
                <c:pt idx="37">
                  <c:v>43228</c:v>
                </c:pt>
                <c:pt idx="38">
                  <c:v>43229</c:v>
                </c:pt>
                <c:pt idx="39">
                  <c:v>43230</c:v>
                </c:pt>
                <c:pt idx="40">
                  <c:v>43231</c:v>
                </c:pt>
                <c:pt idx="41">
                  <c:v>43232</c:v>
                </c:pt>
                <c:pt idx="42">
                  <c:v>43233</c:v>
                </c:pt>
                <c:pt idx="43">
                  <c:v>43234</c:v>
                </c:pt>
                <c:pt idx="44">
                  <c:v>43235</c:v>
                </c:pt>
                <c:pt idx="45">
                  <c:v>43236</c:v>
                </c:pt>
                <c:pt idx="46">
                  <c:v>43237</c:v>
                </c:pt>
                <c:pt idx="47">
                  <c:v>43238</c:v>
                </c:pt>
                <c:pt idx="48">
                  <c:v>43239</c:v>
                </c:pt>
                <c:pt idx="49">
                  <c:v>43240</c:v>
                </c:pt>
                <c:pt idx="50">
                  <c:v>43241</c:v>
                </c:pt>
                <c:pt idx="51">
                  <c:v>43242</c:v>
                </c:pt>
                <c:pt idx="52">
                  <c:v>43243</c:v>
                </c:pt>
                <c:pt idx="53">
                  <c:v>43244</c:v>
                </c:pt>
                <c:pt idx="54">
                  <c:v>43245</c:v>
                </c:pt>
                <c:pt idx="55">
                  <c:v>43246</c:v>
                </c:pt>
                <c:pt idx="56">
                  <c:v>43247</c:v>
                </c:pt>
                <c:pt idx="57">
                  <c:v>43248</c:v>
                </c:pt>
                <c:pt idx="58">
                  <c:v>43249</c:v>
                </c:pt>
                <c:pt idx="59">
                  <c:v>43250</c:v>
                </c:pt>
                <c:pt idx="60">
                  <c:v>43251</c:v>
                </c:pt>
                <c:pt idx="61">
                  <c:v>43252</c:v>
                </c:pt>
                <c:pt idx="62">
                  <c:v>43253</c:v>
                </c:pt>
                <c:pt idx="63">
                  <c:v>43254</c:v>
                </c:pt>
                <c:pt idx="64">
                  <c:v>43255</c:v>
                </c:pt>
                <c:pt idx="65">
                  <c:v>43256</c:v>
                </c:pt>
                <c:pt idx="66">
                  <c:v>43257</c:v>
                </c:pt>
                <c:pt idx="67">
                  <c:v>43258</c:v>
                </c:pt>
                <c:pt idx="68">
                  <c:v>43259</c:v>
                </c:pt>
                <c:pt idx="69">
                  <c:v>43260</c:v>
                </c:pt>
                <c:pt idx="70">
                  <c:v>43261</c:v>
                </c:pt>
                <c:pt idx="71">
                  <c:v>43262</c:v>
                </c:pt>
                <c:pt idx="72">
                  <c:v>43263</c:v>
                </c:pt>
                <c:pt idx="73">
                  <c:v>43264</c:v>
                </c:pt>
                <c:pt idx="74">
                  <c:v>43265</c:v>
                </c:pt>
                <c:pt idx="75">
                  <c:v>43266</c:v>
                </c:pt>
                <c:pt idx="76">
                  <c:v>43267</c:v>
                </c:pt>
                <c:pt idx="77">
                  <c:v>43268</c:v>
                </c:pt>
                <c:pt idx="78">
                  <c:v>43269</c:v>
                </c:pt>
                <c:pt idx="79">
                  <c:v>43270</c:v>
                </c:pt>
                <c:pt idx="80">
                  <c:v>43271</c:v>
                </c:pt>
                <c:pt idx="81">
                  <c:v>43272</c:v>
                </c:pt>
                <c:pt idx="82">
                  <c:v>43273</c:v>
                </c:pt>
                <c:pt idx="83">
                  <c:v>43274</c:v>
                </c:pt>
                <c:pt idx="84">
                  <c:v>43275</c:v>
                </c:pt>
                <c:pt idx="85">
                  <c:v>43276</c:v>
                </c:pt>
                <c:pt idx="86">
                  <c:v>43277</c:v>
                </c:pt>
                <c:pt idx="87">
                  <c:v>43278</c:v>
                </c:pt>
                <c:pt idx="88">
                  <c:v>43279</c:v>
                </c:pt>
                <c:pt idx="89">
                  <c:v>43280</c:v>
                </c:pt>
                <c:pt idx="90">
                  <c:v>43281</c:v>
                </c:pt>
                <c:pt idx="91">
                  <c:v>43282</c:v>
                </c:pt>
                <c:pt idx="92">
                  <c:v>43283</c:v>
                </c:pt>
                <c:pt idx="93">
                  <c:v>43284</c:v>
                </c:pt>
                <c:pt idx="94">
                  <c:v>43285</c:v>
                </c:pt>
                <c:pt idx="95">
                  <c:v>43286</c:v>
                </c:pt>
                <c:pt idx="96">
                  <c:v>43287</c:v>
                </c:pt>
                <c:pt idx="97">
                  <c:v>43288</c:v>
                </c:pt>
                <c:pt idx="98">
                  <c:v>43289</c:v>
                </c:pt>
                <c:pt idx="99">
                  <c:v>43290</c:v>
                </c:pt>
                <c:pt idx="100">
                  <c:v>43291</c:v>
                </c:pt>
                <c:pt idx="101">
                  <c:v>43292</c:v>
                </c:pt>
                <c:pt idx="102">
                  <c:v>43293</c:v>
                </c:pt>
                <c:pt idx="103">
                  <c:v>43294</c:v>
                </c:pt>
                <c:pt idx="104">
                  <c:v>43295</c:v>
                </c:pt>
                <c:pt idx="105">
                  <c:v>43296</c:v>
                </c:pt>
                <c:pt idx="106">
                  <c:v>43297</c:v>
                </c:pt>
                <c:pt idx="107">
                  <c:v>43298</c:v>
                </c:pt>
                <c:pt idx="108">
                  <c:v>43299</c:v>
                </c:pt>
                <c:pt idx="109">
                  <c:v>43300</c:v>
                </c:pt>
                <c:pt idx="110">
                  <c:v>43301</c:v>
                </c:pt>
                <c:pt idx="111">
                  <c:v>43302</c:v>
                </c:pt>
                <c:pt idx="112">
                  <c:v>43303</c:v>
                </c:pt>
                <c:pt idx="113">
                  <c:v>43304</c:v>
                </c:pt>
                <c:pt idx="114">
                  <c:v>43305</c:v>
                </c:pt>
                <c:pt idx="115">
                  <c:v>43306</c:v>
                </c:pt>
                <c:pt idx="116">
                  <c:v>43307</c:v>
                </c:pt>
                <c:pt idx="117">
                  <c:v>43308</c:v>
                </c:pt>
                <c:pt idx="118">
                  <c:v>43309</c:v>
                </c:pt>
                <c:pt idx="119">
                  <c:v>43310</c:v>
                </c:pt>
                <c:pt idx="120">
                  <c:v>43311</c:v>
                </c:pt>
                <c:pt idx="121">
                  <c:v>43312</c:v>
                </c:pt>
                <c:pt idx="122">
                  <c:v>43313</c:v>
                </c:pt>
                <c:pt idx="123">
                  <c:v>43314</c:v>
                </c:pt>
                <c:pt idx="124">
                  <c:v>43315</c:v>
                </c:pt>
                <c:pt idx="125">
                  <c:v>43316</c:v>
                </c:pt>
                <c:pt idx="126">
                  <c:v>43317</c:v>
                </c:pt>
                <c:pt idx="127">
                  <c:v>43318</c:v>
                </c:pt>
                <c:pt idx="128">
                  <c:v>43319</c:v>
                </c:pt>
                <c:pt idx="129">
                  <c:v>43320</c:v>
                </c:pt>
                <c:pt idx="130">
                  <c:v>43321</c:v>
                </c:pt>
                <c:pt idx="131">
                  <c:v>43322</c:v>
                </c:pt>
                <c:pt idx="132">
                  <c:v>43323</c:v>
                </c:pt>
                <c:pt idx="133">
                  <c:v>43324</c:v>
                </c:pt>
                <c:pt idx="134">
                  <c:v>43325</c:v>
                </c:pt>
                <c:pt idx="135">
                  <c:v>43326</c:v>
                </c:pt>
                <c:pt idx="136">
                  <c:v>43327</c:v>
                </c:pt>
                <c:pt idx="137">
                  <c:v>43328</c:v>
                </c:pt>
                <c:pt idx="138">
                  <c:v>43329</c:v>
                </c:pt>
                <c:pt idx="139">
                  <c:v>43330</c:v>
                </c:pt>
                <c:pt idx="140">
                  <c:v>43331</c:v>
                </c:pt>
                <c:pt idx="141">
                  <c:v>43332</c:v>
                </c:pt>
                <c:pt idx="142">
                  <c:v>43333</c:v>
                </c:pt>
                <c:pt idx="143">
                  <c:v>43334</c:v>
                </c:pt>
                <c:pt idx="144">
                  <c:v>43335</c:v>
                </c:pt>
                <c:pt idx="145">
                  <c:v>43336</c:v>
                </c:pt>
                <c:pt idx="146">
                  <c:v>43337</c:v>
                </c:pt>
                <c:pt idx="147">
                  <c:v>43338</c:v>
                </c:pt>
                <c:pt idx="148">
                  <c:v>43339</c:v>
                </c:pt>
                <c:pt idx="149">
                  <c:v>43340</c:v>
                </c:pt>
                <c:pt idx="150">
                  <c:v>43341</c:v>
                </c:pt>
                <c:pt idx="151">
                  <c:v>43342</c:v>
                </c:pt>
                <c:pt idx="152">
                  <c:v>43343</c:v>
                </c:pt>
                <c:pt idx="153">
                  <c:v>43344</c:v>
                </c:pt>
                <c:pt idx="154">
                  <c:v>43345</c:v>
                </c:pt>
                <c:pt idx="155">
                  <c:v>43346</c:v>
                </c:pt>
                <c:pt idx="156">
                  <c:v>43347</c:v>
                </c:pt>
                <c:pt idx="157">
                  <c:v>43348</c:v>
                </c:pt>
                <c:pt idx="158">
                  <c:v>43349</c:v>
                </c:pt>
                <c:pt idx="159">
                  <c:v>43350</c:v>
                </c:pt>
                <c:pt idx="160">
                  <c:v>43351</c:v>
                </c:pt>
                <c:pt idx="161">
                  <c:v>43352</c:v>
                </c:pt>
                <c:pt idx="162">
                  <c:v>43353</c:v>
                </c:pt>
                <c:pt idx="163">
                  <c:v>43354</c:v>
                </c:pt>
                <c:pt idx="164">
                  <c:v>43355</c:v>
                </c:pt>
                <c:pt idx="165">
                  <c:v>43356</c:v>
                </c:pt>
                <c:pt idx="166">
                  <c:v>43357</c:v>
                </c:pt>
                <c:pt idx="167">
                  <c:v>43358</c:v>
                </c:pt>
                <c:pt idx="168">
                  <c:v>43359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43365</c:v>
                </c:pt>
                <c:pt idx="175">
                  <c:v>43366</c:v>
                </c:pt>
                <c:pt idx="176">
                  <c:v>43367</c:v>
                </c:pt>
                <c:pt idx="177">
                  <c:v>43368</c:v>
                </c:pt>
                <c:pt idx="178">
                  <c:v>43369</c:v>
                </c:pt>
                <c:pt idx="179">
                  <c:v>43370</c:v>
                </c:pt>
                <c:pt idx="180">
                  <c:v>43371</c:v>
                </c:pt>
                <c:pt idx="181">
                  <c:v>43372</c:v>
                </c:pt>
                <c:pt idx="182">
                  <c:v>43373</c:v>
                </c:pt>
                <c:pt idx="183">
                  <c:v>43374</c:v>
                </c:pt>
                <c:pt idx="184">
                  <c:v>43375</c:v>
                </c:pt>
                <c:pt idx="185">
                  <c:v>43376</c:v>
                </c:pt>
                <c:pt idx="186">
                  <c:v>43377</c:v>
                </c:pt>
                <c:pt idx="187">
                  <c:v>43378</c:v>
                </c:pt>
                <c:pt idx="188">
                  <c:v>43379</c:v>
                </c:pt>
                <c:pt idx="189">
                  <c:v>43380</c:v>
                </c:pt>
                <c:pt idx="190">
                  <c:v>43381</c:v>
                </c:pt>
                <c:pt idx="191">
                  <c:v>43382</c:v>
                </c:pt>
                <c:pt idx="192">
                  <c:v>43383</c:v>
                </c:pt>
                <c:pt idx="193">
                  <c:v>43384</c:v>
                </c:pt>
                <c:pt idx="194">
                  <c:v>43385</c:v>
                </c:pt>
                <c:pt idx="195">
                  <c:v>43386</c:v>
                </c:pt>
                <c:pt idx="196">
                  <c:v>43387</c:v>
                </c:pt>
                <c:pt idx="197">
                  <c:v>43388</c:v>
                </c:pt>
                <c:pt idx="198">
                  <c:v>43389</c:v>
                </c:pt>
                <c:pt idx="199">
                  <c:v>43390</c:v>
                </c:pt>
                <c:pt idx="200">
                  <c:v>43391</c:v>
                </c:pt>
                <c:pt idx="201">
                  <c:v>43392</c:v>
                </c:pt>
                <c:pt idx="202">
                  <c:v>43393</c:v>
                </c:pt>
                <c:pt idx="203">
                  <c:v>43394</c:v>
                </c:pt>
                <c:pt idx="204">
                  <c:v>43395</c:v>
                </c:pt>
                <c:pt idx="205">
                  <c:v>43396</c:v>
                </c:pt>
                <c:pt idx="206">
                  <c:v>43397</c:v>
                </c:pt>
                <c:pt idx="207">
                  <c:v>43398</c:v>
                </c:pt>
                <c:pt idx="208">
                  <c:v>43399</c:v>
                </c:pt>
                <c:pt idx="209">
                  <c:v>43400</c:v>
                </c:pt>
                <c:pt idx="210">
                  <c:v>43401</c:v>
                </c:pt>
                <c:pt idx="211">
                  <c:v>43402</c:v>
                </c:pt>
                <c:pt idx="212">
                  <c:v>43403</c:v>
                </c:pt>
                <c:pt idx="213">
                  <c:v>43404</c:v>
                </c:pt>
                <c:pt idx="214">
                  <c:v>43405</c:v>
                </c:pt>
                <c:pt idx="215">
                  <c:v>43406</c:v>
                </c:pt>
                <c:pt idx="216">
                  <c:v>43407</c:v>
                </c:pt>
                <c:pt idx="217">
                  <c:v>43408</c:v>
                </c:pt>
                <c:pt idx="218">
                  <c:v>43409</c:v>
                </c:pt>
                <c:pt idx="219">
                  <c:v>43410</c:v>
                </c:pt>
                <c:pt idx="220">
                  <c:v>43411</c:v>
                </c:pt>
                <c:pt idx="221">
                  <c:v>43412</c:v>
                </c:pt>
                <c:pt idx="222">
                  <c:v>43413</c:v>
                </c:pt>
                <c:pt idx="223">
                  <c:v>43414</c:v>
                </c:pt>
                <c:pt idx="224">
                  <c:v>43415</c:v>
                </c:pt>
                <c:pt idx="225">
                  <c:v>43416</c:v>
                </c:pt>
                <c:pt idx="226">
                  <c:v>43417</c:v>
                </c:pt>
                <c:pt idx="227">
                  <c:v>43418</c:v>
                </c:pt>
                <c:pt idx="228">
                  <c:v>43419</c:v>
                </c:pt>
                <c:pt idx="229">
                  <c:v>43420</c:v>
                </c:pt>
                <c:pt idx="230">
                  <c:v>43421</c:v>
                </c:pt>
                <c:pt idx="231">
                  <c:v>43422</c:v>
                </c:pt>
                <c:pt idx="232">
                  <c:v>43423</c:v>
                </c:pt>
                <c:pt idx="233">
                  <c:v>43424</c:v>
                </c:pt>
                <c:pt idx="234">
                  <c:v>43425</c:v>
                </c:pt>
                <c:pt idx="235">
                  <c:v>43426</c:v>
                </c:pt>
                <c:pt idx="236">
                  <c:v>43427</c:v>
                </c:pt>
                <c:pt idx="237">
                  <c:v>43428</c:v>
                </c:pt>
                <c:pt idx="238">
                  <c:v>43429</c:v>
                </c:pt>
                <c:pt idx="239">
                  <c:v>43430</c:v>
                </c:pt>
                <c:pt idx="240">
                  <c:v>43431</c:v>
                </c:pt>
                <c:pt idx="241">
                  <c:v>43432</c:v>
                </c:pt>
                <c:pt idx="242">
                  <c:v>43433</c:v>
                </c:pt>
                <c:pt idx="243">
                  <c:v>43434</c:v>
                </c:pt>
                <c:pt idx="244">
                  <c:v>43435</c:v>
                </c:pt>
                <c:pt idx="245">
                  <c:v>43436</c:v>
                </c:pt>
                <c:pt idx="246">
                  <c:v>43437</c:v>
                </c:pt>
                <c:pt idx="247">
                  <c:v>43438</c:v>
                </c:pt>
                <c:pt idx="248">
                  <c:v>43439</c:v>
                </c:pt>
                <c:pt idx="249">
                  <c:v>43440</c:v>
                </c:pt>
                <c:pt idx="250">
                  <c:v>43441</c:v>
                </c:pt>
                <c:pt idx="251">
                  <c:v>43442</c:v>
                </c:pt>
                <c:pt idx="252">
                  <c:v>43443</c:v>
                </c:pt>
                <c:pt idx="253">
                  <c:v>43444</c:v>
                </c:pt>
                <c:pt idx="254">
                  <c:v>43445</c:v>
                </c:pt>
                <c:pt idx="255">
                  <c:v>43446</c:v>
                </c:pt>
                <c:pt idx="256">
                  <c:v>43447</c:v>
                </c:pt>
                <c:pt idx="257">
                  <c:v>43448</c:v>
                </c:pt>
                <c:pt idx="258">
                  <c:v>43449</c:v>
                </c:pt>
                <c:pt idx="259">
                  <c:v>43450</c:v>
                </c:pt>
                <c:pt idx="260">
                  <c:v>43451</c:v>
                </c:pt>
                <c:pt idx="261">
                  <c:v>43452</c:v>
                </c:pt>
                <c:pt idx="262">
                  <c:v>43453</c:v>
                </c:pt>
                <c:pt idx="263">
                  <c:v>43454</c:v>
                </c:pt>
                <c:pt idx="264">
                  <c:v>43455</c:v>
                </c:pt>
                <c:pt idx="265">
                  <c:v>43456</c:v>
                </c:pt>
                <c:pt idx="266">
                  <c:v>43457</c:v>
                </c:pt>
                <c:pt idx="267">
                  <c:v>43458</c:v>
                </c:pt>
                <c:pt idx="268">
                  <c:v>43459</c:v>
                </c:pt>
                <c:pt idx="269">
                  <c:v>43460</c:v>
                </c:pt>
                <c:pt idx="270">
                  <c:v>43461</c:v>
                </c:pt>
                <c:pt idx="271">
                  <c:v>43462</c:v>
                </c:pt>
                <c:pt idx="272">
                  <c:v>43463</c:v>
                </c:pt>
                <c:pt idx="273">
                  <c:v>43464</c:v>
                </c:pt>
                <c:pt idx="274">
                  <c:v>43465</c:v>
                </c:pt>
                <c:pt idx="275">
                  <c:v>43466</c:v>
                </c:pt>
                <c:pt idx="276">
                  <c:v>43467</c:v>
                </c:pt>
                <c:pt idx="277">
                  <c:v>43468</c:v>
                </c:pt>
                <c:pt idx="278">
                  <c:v>43469</c:v>
                </c:pt>
                <c:pt idx="279">
                  <c:v>43470</c:v>
                </c:pt>
                <c:pt idx="280">
                  <c:v>43471</c:v>
                </c:pt>
                <c:pt idx="281">
                  <c:v>43472</c:v>
                </c:pt>
                <c:pt idx="282">
                  <c:v>43473</c:v>
                </c:pt>
                <c:pt idx="283">
                  <c:v>43474</c:v>
                </c:pt>
                <c:pt idx="284">
                  <c:v>43475</c:v>
                </c:pt>
                <c:pt idx="285">
                  <c:v>43476</c:v>
                </c:pt>
                <c:pt idx="286">
                  <c:v>43477</c:v>
                </c:pt>
                <c:pt idx="287">
                  <c:v>43478</c:v>
                </c:pt>
                <c:pt idx="288">
                  <c:v>43479</c:v>
                </c:pt>
                <c:pt idx="289">
                  <c:v>43480</c:v>
                </c:pt>
                <c:pt idx="290">
                  <c:v>43481</c:v>
                </c:pt>
                <c:pt idx="291">
                  <c:v>43482</c:v>
                </c:pt>
                <c:pt idx="292">
                  <c:v>43483</c:v>
                </c:pt>
                <c:pt idx="293">
                  <c:v>43484</c:v>
                </c:pt>
                <c:pt idx="294">
                  <c:v>43485</c:v>
                </c:pt>
                <c:pt idx="295">
                  <c:v>43486</c:v>
                </c:pt>
                <c:pt idx="296">
                  <c:v>43487</c:v>
                </c:pt>
                <c:pt idx="297">
                  <c:v>43488</c:v>
                </c:pt>
                <c:pt idx="298">
                  <c:v>43489</c:v>
                </c:pt>
                <c:pt idx="299">
                  <c:v>43490</c:v>
                </c:pt>
                <c:pt idx="300">
                  <c:v>43491</c:v>
                </c:pt>
                <c:pt idx="301">
                  <c:v>43492</c:v>
                </c:pt>
                <c:pt idx="302">
                  <c:v>43493</c:v>
                </c:pt>
                <c:pt idx="303">
                  <c:v>43494</c:v>
                </c:pt>
                <c:pt idx="304">
                  <c:v>43495</c:v>
                </c:pt>
                <c:pt idx="305">
                  <c:v>43496</c:v>
                </c:pt>
                <c:pt idx="306">
                  <c:v>43497</c:v>
                </c:pt>
                <c:pt idx="307">
                  <c:v>43498</c:v>
                </c:pt>
                <c:pt idx="308">
                  <c:v>43499</c:v>
                </c:pt>
                <c:pt idx="309">
                  <c:v>43500</c:v>
                </c:pt>
                <c:pt idx="310">
                  <c:v>43501</c:v>
                </c:pt>
                <c:pt idx="311">
                  <c:v>43502</c:v>
                </c:pt>
                <c:pt idx="312">
                  <c:v>43503</c:v>
                </c:pt>
                <c:pt idx="313">
                  <c:v>43504</c:v>
                </c:pt>
                <c:pt idx="314">
                  <c:v>43505</c:v>
                </c:pt>
                <c:pt idx="315">
                  <c:v>43506</c:v>
                </c:pt>
                <c:pt idx="316">
                  <c:v>43507</c:v>
                </c:pt>
                <c:pt idx="317">
                  <c:v>43508</c:v>
                </c:pt>
                <c:pt idx="318">
                  <c:v>43509</c:v>
                </c:pt>
                <c:pt idx="319">
                  <c:v>43510</c:v>
                </c:pt>
                <c:pt idx="320">
                  <c:v>43511</c:v>
                </c:pt>
                <c:pt idx="321">
                  <c:v>43512</c:v>
                </c:pt>
                <c:pt idx="322">
                  <c:v>43513</c:v>
                </c:pt>
                <c:pt idx="323">
                  <c:v>43514</c:v>
                </c:pt>
                <c:pt idx="324">
                  <c:v>43515</c:v>
                </c:pt>
                <c:pt idx="325">
                  <c:v>43516</c:v>
                </c:pt>
                <c:pt idx="326">
                  <c:v>43517</c:v>
                </c:pt>
                <c:pt idx="327">
                  <c:v>43518</c:v>
                </c:pt>
                <c:pt idx="328">
                  <c:v>43519</c:v>
                </c:pt>
                <c:pt idx="329">
                  <c:v>43520</c:v>
                </c:pt>
                <c:pt idx="330">
                  <c:v>43521</c:v>
                </c:pt>
                <c:pt idx="331">
                  <c:v>43522</c:v>
                </c:pt>
                <c:pt idx="332">
                  <c:v>43523</c:v>
                </c:pt>
                <c:pt idx="333">
                  <c:v>43524</c:v>
                </c:pt>
                <c:pt idx="334">
                  <c:v>43525</c:v>
                </c:pt>
                <c:pt idx="335">
                  <c:v>43526</c:v>
                </c:pt>
                <c:pt idx="336">
                  <c:v>43527</c:v>
                </c:pt>
                <c:pt idx="337">
                  <c:v>43528</c:v>
                </c:pt>
                <c:pt idx="338">
                  <c:v>43529</c:v>
                </c:pt>
                <c:pt idx="339">
                  <c:v>43530</c:v>
                </c:pt>
                <c:pt idx="340">
                  <c:v>43531</c:v>
                </c:pt>
                <c:pt idx="341">
                  <c:v>43532</c:v>
                </c:pt>
                <c:pt idx="342">
                  <c:v>43533</c:v>
                </c:pt>
                <c:pt idx="343">
                  <c:v>43534</c:v>
                </c:pt>
                <c:pt idx="344">
                  <c:v>43535</c:v>
                </c:pt>
                <c:pt idx="345">
                  <c:v>43536</c:v>
                </c:pt>
                <c:pt idx="346">
                  <c:v>43537</c:v>
                </c:pt>
                <c:pt idx="347">
                  <c:v>43538</c:v>
                </c:pt>
                <c:pt idx="348">
                  <c:v>43539</c:v>
                </c:pt>
                <c:pt idx="349">
                  <c:v>43540</c:v>
                </c:pt>
                <c:pt idx="350">
                  <c:v>43541</c:v>
                </c:pt>
                <c:pt idx="351">
                  <c:v>43542</c:v>
                </c:pt>
                <c:pt idx="352">
                  <c:v>43543</c:v>
                </c:pt>
                <c:pt idx="353">
                  <c:v>43544</c:v>
                </c:pt>
                <c:pt idx="354">
                  <c:v>43545</c:v>
                </c:pt>
                <c:pt idx="355">
                  <c:v>43546</c:v>
                </c:pt>
                <c:pt idx="356">
                  <c:v>43547</c:v>
                </c:pt>
                <c:pt idx="357">
                  <c:v>43548</c:v>
                </c:pt>
                <c:pt idx="358">
                  <c:v>43549</c:v>
                </c:pt>
                <c:pt idx="359">
                  <c:v>43550</c:v>
                </c:pt>
                <c:pt idx="360">
                  <c:v>43551</c:v>
                </c:pt>
                <c:pt idx="361">
                  <c:v>43552</c:v>
                </c:pt>
                <c:pt idx="362">
                  <c:v>43553</c:v>
                </c:pt>
                <c:pt idx="363">
                  <c:v>43554</c:v>
                </c:pt>
                <c:pt idx="364">
                  <c:v>43555</c:v>
                </c:pt>
              </c:numCache>
              <c:extLst xmlns:c15="http://schemas.microsoft.com/office/drawing/2012/chart"/>
            </c:numRef>
          </c:cat>
          <c:val>
            <c:numRef>
              <c:f>Check!$AL$6:$AL$371</c:f>
              <c:numCache>
                <c:formatCode>0.00</c:formatCode>
                <c:ptCount val="366"/>
                <c:pt idx="0">
                  <c:v>34.1</c:v>
                </c:pt>
                <c:pt idx="1">
                  <c:v>14.67</c:v>
                </c:pt>
                <c:pt idx="2">
                  <c:v>12.86</c:v>
                </c:pt>
                <c:pt idx="3">
                  <c:v>11.04</c:v>
                </c:pt>
                <c:pt idx="4">
                  <c:v>8.83</c:v>
                </c:pt>
                <c:pt idx="5">
                  <c:v>9.09</c:v>
                </c:pt>
                <c:pt idx="6">
                  <c:v>7.3</c:v>
                </c:pt>
                <c:pt idx="7">
                  <c:v>6.61</c:v>
                </c:pt>
                <c:pt idx="8">
                  <c:v>6.22</c:v>
                </c:pt>
                <c:pt idx="9">
                  <c:v>6.38</c:v>
                </c:pt>
                <c:pt idx="10">
                  <c:v>6.22</c:v>
                </c:pt>
                <c:pt idx="11">
                  <c:v>6.22</c:v>
                </c:pt>
                <c:pt idx="12">
                  <c:v>5.84</c:v>
                </c:pt>
                <c:pt idx="13">
                  <c:v>5.84</c:v>
                </c:pt>
                <c:pt idx="14">
                  <c:v>6.61</c:v>
                </c:pt>
                <c:pt idx="15">
                  <c:v>5.84</c:v>
                </c:pt>
                <c:pt idx="16">
                  <c:v>5.46</c:v>
                </c:pt>
                <c:pt idx="17">
                  <c:v>5.46</c:v>
                </c:pt>
                <c:pt idx="18">
                  <c:v>5.46</c:v>
                </c:pt>
                <c:pt idx="19">
                  <c:v>5.46</c:v>
                </c:pt>
                <c:pt idx="20">
                  <c:v>5.46</c:v>
                </c:pt>
                <c:pt idx="21">
                  <c:v>5.46</c:v>
                </c:pt>
                <c:pt idx="22">
                  <c:v>5.08</c:v>
                </c:pt>
                <c:pt idx="23">
                  <c:v>5.08</c:v>
                </c:pt>
                <c:pt idx="24">
                  <c:v>7.07</c:v>
                </c:pt>
                <c:pt idx="25">
                  <c:v>9.65</c:v>
                </c:pt>
                <c:pt idx="26">
                  <c:v>6.99</c:v>
                </c:pt>
                <c:pt idx="27">
                  <c:v>5.69</c:v>
                </c:pt>
                <c:pt idx="28">
                  <c:v>5.92</c:v>
                </c:pt>
                <c:pt idx="29">
                  <c:v>8.52</c:v>
                </c:pt>
                <c:pt idx="30">
                  <c:v>8.4499999999999993</c:v>
                </c:pt>
                <c:pt idx="31">
                  <c:v>7.37</c:v>
                </c:pt>
                <c:pt idx="32">
                  <c:v>7.22</c:v>
                </c:pt>
                <c:pt idx="33">
                  <c:v>8.83</c:v>
                </c:pt>
                <c:pt idx="34">
                  <c:v>6.91</c:v>
                </c:pt>
                <c:pt idx="35">
                  <c:v>8.91</c:v>
                </c:pt>
                <c:pt idx="36">
                  <c:v>8.52</c:v>
                </c:pt>
                <c:pt idx="37">
                  <c:v>16.77</c:v>
                </c:pt>
                <c:pt idx="38">
                  <c:v>8.83</c:v>
                </c:pt>
                <c:pt idx="39">
                  <c:v>11.6</c:v>
                </c:pt>
                <c:pt idx="40">
                  <c:v>14.26</c:v>
                </c:pt>
                <c:pt idx="41">
                  <c:v>9.23</c:v>
                </c:pt>
                <c:pt idx="42">
                  <c:v>7.37</c:v>
                </c:pt>
                <c:pt idx="43">
                  <c:v>32.69</c:v>
                </c:pt>
                <c:pt idx="44">
                  <c:v>20.260000000000002</c:v>
                </c:pt>
                <c:pt idx="45">
                  <c:v>22.07</c:v>
                </c:pt>
                <c:pt idx="46">
                  <c:v>30.89</c:v>
                </c:pt>
                <c:pt idx="47">
                  <c:v>37.700000000000003</c:v>
                </c:pt>
                <c:pt idx="48">
                  <c:v>19.98</c:v>
                </c:pt>
                <c:pt idx="49">
                  <c:v>35.1</c:v>
                </c:pt>
                <c:pt idx="50">
                  <c:v>17.329999999999998</c:v>
                </c:pt>
                <c:pt idx="51">
                  <c:v>48.07</c:v>
                </c:pt>
                <c:pt idx="52">
                  <c:v>36.9</c:v>
                </c:pt>
                <c:pt idx="53">
                  <c:v>25.28</c:v>
                </c:pt>
                <c:pt idx="54">
                  <c:v>36.700000000000003</c:v>
                </c:pt>
                <c:pt idx="55">
                  <c:v>25.88</c:v>
                </c:pt>
                <c:pt idx="56">
                  <c:v>43.92</c:v>
                </c:pt>
                <c:pt idx="57">
                  <c:v>28.69</c:v>
                </c:pt>
                <c:pt idx="58">
                  <c:v>51.44</c:v>
                </c:pt>
                <c:pt idx="59">
                  <c:v>24.68</c:v>
                </c:pt>
                <c:pt idx="60">
                  <c:v>20.399999999999999</c:v>
                </c:pt>
                <c:pt idx="61">
                  <c:v>33.799999999999997</c:v>
                </c:pt>
                <c:pt idx="62">
                  <c:v>25.98</c:v>
                </c:pt>
                <c:pt idx="63">
                  <c:v>21.44</c:v>
                </c:pt>
                <c:pt idx="64">
                  <c:v>19.489999999999998</c:v>
                </c:pt>
                <c:pt idx="65">
                  <c:v>17.809999999999999</c:v>
                </c:pt>
                <c:pt idx="66">
                  <c:v>16.84</c:v>
                </c:pt>
                <c:pt idx="67">
                  <c:v>16.7</c:v>
                </c:pt>
                <c:pt idx="68">
                  <c:v>17.399999999999999</c:v>
                </c:pt>
                <c:pt idx="69">
                  <c:v>17.399999999999999</c:v>
                </c:pt>
                <c:pt idx="70">
                  <c:v>14.6</c:v>
                </c:pt>
                <c:pt idx="71">
                  <c:v>13.91</c:v>
                </c:pt>
                <c:pt idx="72">
                  <c:v>13.63</c:v>
                </c:pt>
                <c:pt idx="73">
                  <c:v>13.21</c:v>
                </c:pt>
                <c:pt idx="74">
                  <c:v>13.91</c:v>
                </c:pt>
                <c:pt idx="75">
                  <c:v>12.51</c:v>
                </c:pt>
                <c:pt idx="76">
                  <c:v>12.51</c:v>
                </c:pt>
                <c:pt idx="77">
                  <c:v>13.91</c:v>
                </c:pt>
                <c:pt idx="78">
                  <c:v>16</c:v>
                </c:pt>
                <c:pt idx="79">
                  <c:v>15.58</c:v>
                </c:pt>
                <c:pt idx="80">
                  <c:v>17.54</c:v>
                </c:pt>
                <c:pt idx="81">
                  <c:v>16.14</c:v>
                </c:pt>
                <c:pt idx="82">
                  <c:v>14.05</c:v>
                </c:pt>
                <c:pt idx="83">
                  <c:v>48.98</c:v>
                </c:pt>
                <c:pt idx="84">
                  <c:v>23.18</c:v>
                </c:pt>
                <c:pt idx="85">
                  <c:v>20.329999999999998</c:v>
                </c:pt>
                <c:pt idx="86">
                  <c:v>35.799999999999997</c:v>
                </c:pt>
                <c:pt idx="87">
                  <c:v>23.38</c:v>
                </c:pt>
                <c:pt idx="88">
                  <c:v>20.190000000000001</c:v>
                </c:pt>
                <c:pt idx="89">
                  <c:v>18.23</c:v>
                </c:pt>
                <c:pt idx="90">
                  <c:v>19.07</c:v>
                </c:pt>
                <c:pt idx="91">
                  <c:v>16.28</c:v>
                </c:pt>
                <c:pt idx="92">
                  <c:v>15.3</c:v>
                </c:pt>
                <c:pt idx="93">
                  <c:v>14.6</c:v>
                </c:pt>
                <c:pt idx="94">
                  <c:v>13.91</c:v>
                </c:pt>
                <c:pt idx="95">
                  <c:v>12.51</c:v>
                </c:pt>
                <c:pt idx="96">
                  <c:v>19.63</c:v>
                </c:pt>
                <c:pt idx="97">
                  <c:v>13.91</c:v>
                </c:pt>
                <c:pt idx="98">
                  <c:v>14.32</c:v>
                </c:pt>
                <c:pt idx="99">
                  <c:v>14.05</c:v>
                </c:pt>
                <c:pt idx="100">
                  <c:v>19.77</c:v>
                </c:pt>
                <c:pt idx="101">
                  <c:v>15.44</c:v>
                </c:pt>
                <c:pt idx="102">
                  <c:v>13.63</c:v>
                </c:pt>
                <c:pt idx="103">
                  <c:v>12.23</c:v>
                </c:pt>
                <c:pt idx="104">
                  <c:v>11.81</c:v>
                </c:pt>
                <c:pt idx="105">
                  <c:v>11.11</c:v>
                </c:pt>
                <c:pt idx="106">
                  <c:v>10.42</c:v>
                </c:pt>
                <c:pt idx="107">
                  <c:v>9.7200000000000006</c:v>
                </c:pt>
                <c:pt idx="108">
                  <c:v>9.7200000000000006</c:v>
                </c:pt>
                <c:pt idx="109">
                  <c:v>9.02</c:v>
                </c:pt>
                <c:pt idx="110">
                  <c:v>9.02</c:v>
                </c:pt>
                <c:pt idx="111">
                  <c:v>9.44</c:v>
                </c:pt>
                <c:pt idx="112">
                  <c:v>9.02</c:v>
                </c:pt>
                <c:pt idx="113">
                  <c:v>8.8699999999999992</c:v>
                </c:pt>
                <c:pt idx="114">
                  <c:v>8.64</c:v>
                </c:pt>
                <c:pt idx="115">
                  <c:v>10.56</c:v>
                </c:pt>
                <c:pt idx="116">
                  <c:v>9.58</c:v>
                </c:pt>
                <c:pt idx="117">
                  <c:v>9.02</c:v>
                </c:pt>
                <c:pt idx="118">
                  <c:v>10.42</c:v>
                </c:pt>
                <c:pt idx="119">
                  <c:v>10.28</c:v>
                </c:pt>
                <c:pt idx="120">
                  <c:v>9.7200000000000006</c:v>
                </c:pt>
                <c:pt idx="121">
                  <c:v>9.7200000000000006</c:v>
                </c:pt>
                <c:pt idx="122">
                  <c:v>8.64</c:v>
                </c:pt>
                <c:pt idx="123">
                  <c:v>8.25</c:v>
                </c:pt>
                <c:pt idx="124">
                  <c:v>8.25</c:v>
                </c:pt>
                <c:pt idx="125">
                  <c:v>7.87</c:v>
                </c:pt>
                <c:pt idx="126">
                  <c:v>7.87</c:v>
                </c:pt>
                <c:pt idx="127">
                  <c:v>7.49</c:v>
                </c:pt>
                <c:pt idx="128">
                  <c:v>7.49</c:v>
                </c:pt>
                <c:pt idx="129">
                  <c:v>7.49</c:v>
                </c:pt>
                <c:pt idx="130">
                  <c:v>8.64</c:v>
                </c:pt>
                <c:pt idx="131">
                  <c:v>8.64</c:v>
                </c:pt>
                <c:pt idx="132">
                  <c:v>8.41</c:v>
                </c:pt>
                <c:pt idx="133">
                  <c:v>7.87</c:v>
                </c:pt>
                <c:pt idx="134">
                  <c:v>7.26</c:v>
                </c:pt>
                <c:pt idx="135">
                  <c:v>7.1</c:v>
                </c:pt>
                <c:pt idx="136">
                  <c:v>6.72</c:v>
                </c:pt>
                <c:pt idx="137">
                  <c:v>6.72</c:v>
                </c:pt>
                <c:pt idx="138">
                  <c:v>6.72</c:v>
                </c:pt>
                <c:pt idx="139">
                  <c:v>7.72</c:v>
                </c:pt>
                <c:pt idx="140">
                  <c:v>6.8</c:v>
                </c:pt>
                <c:pt idx="141">
                  <c:v>14.19</c:v>
                </c:pt>
                <c:pt idx="142">
                  <c:v>9.58</c:v>
                </c:pt>
                <c:pt idx="143">
                  <c:v>9.02</c:v>
                </c:pt>
                <c:pt idx="144">
                  <c:v>11.67</c:v>
                </c:pt>
                <c:pt idx="145">
                  <c:v>7.95</c:v>
                </c:pt>
                <c:pt idx="146">
                  <c:v>7.18</c:v>
                </c:pt>
                <c:pt idx="147">
                  <c:v>6.72</c:v>
                </c:pt>
                <c:pt idx="148">
                  <c:v>6.72</c:v>
                </c:pt>
                <c:pt idx="149">
                  <c:v>6.88</c:v>
                </c:pt>
                <c:pt idx="150">
                  <c:v>7.26</c:v>
                </c:pt>
                <c:pt idx="151">
                  <c:v>6.72</c:v>
                </c:pt>
                <c:pt idx="152">
                  <c:v>6.72</c:v>
                </c:pt>
                <c:pt idx="153">
                  <c:v>6.72</c:v>
                </c:pt>
                <c:pt idx="154">
                  <c:v>9.02</c:v>
                </c:pt>
                <c:pt idx="155">
                  <c:v>7.18</c:v>
                </c:pt>
                <c:pt idx="156">
                  <c:v>7.95</c:v>
                </c:pt>
                <c:pt idx="157">
                  <c:v>8.18</c:v>
                </c:pt>
                <c:pt idx="158">
                  <c:v>6.88</c:v>
                </c:pt>
                <c:pt idx="159">
                  <c:v>11.67</c:v>
                </c:pt>
                <c:pt idx="160">
                  <c:v>13.21</c:v>
                </c:pt>
                <c:pt idx="161">
                  <c:v>8.64</c:v>
                </c:pt>
                <c:pt idx="162">
                  <c:v>8.64</c:v>
                </c:pt>
                <c:pt idx="163">
                  <c:v>9.16</c:v>
                </c:pt>
                <c:pt idx="164">
                  <c:v>7.87</c:v>
                </c:pt>
                <c:pt idx="165">
                  <c:v>7.95</c:v>
                </c:pt>
                <c:pt idx="166">
                  <c:v>10.7</c:v>
                </c:pt>
                <c:pt idx="167">
                  <c:v>12.65</c:v>
                </c:pt>
                <c:pt idx="168">
                  <c:v>18.23</c:v>
                </c:pt>
                <c:pt idx="169">
                  <c:v>17.54</c:v>
                </c:pt>
                <c:pt idx="170">
                  <c:v>72.44</c:v>
                </c:pt>
                <c:pt idx="171">
                  <c:v>19.07</c:v>
                </c:pt>
                <c:pt idx="172">
                  <c:v>14.19</c:v>
                </c:pt>
                <c:pt idx="173">
                  <c:v>16.28</c:v>
                </c:pt>
                <c:pt idx="174">
                  <c:v>18.510000000000002</c:v>
                </c:pt>
                <c:pt idx="175">
                  <c:v>22.56</c:v>
                </c:pt>
                <c:pt idx="176">
                  <c:v>16.7</c:v>
                </c:pt>
                <c:pt idx="177">
                  <c:v>23.38</c:v>
                </c:pt>
                <c:pt idx="178">
                  <c:v>19.21</c:v>
                </c:pt>
                <c:pt idx="179">
                  <c:v>42.81</c:v>
                </c:pt>
                <c:pt idx="180">
                  <c:v>132.19</c:v>
                </c:pt>
                <c:pt idx="181">
                  <c:v>51.31</c:v>
                </c:pt>
                <c:pt idx="182">
                  <c:v>39.200000000000003</c:v>
                </c:pt>
                <c:pt idx="183">
                  <c:v>55.2</c:v>
                </c:pt>
                <c:pt idx="184">
                  <c:v>37.200000000000003</c:v>
                </c:pt>
                <c:pt idx="185">
                  <c:v>52.87</c:v>
                </c:pt>
                <c:pt idx="186">
                  <c:v>285.17</c:v>
                </c:pt>
                <c:pt idx="187">
                  <c:v>99.44</c:v>
                </c:pt>
                <c:pt idx="188">
                  <c:v>101.83</c:v>
                </c:pt>
                <c:pt idx="189">
                  <c:v>110.45</c:v>
                </c:pt>
                <c:pt idx="190">
                  <c:v>64.8</c:v>
                </c:pt>
                <c:pt idx="191">
                  <c:v>101.08</c:v>
                </c:pt>
                <c:pt idx="192">
                  <c:v>92.13</c:v>
                </c:pt>
                <c:pt idx="193">
                  <c:v>60.65</c:v>
                </c:pt>
                <c:pt idx="194">
                  <c:v>54.42</c:v>
                </c:pt>
                <c:pt idx="195">
                  <c:v>42.61</c:v>
                </c:pt>
                <c:pt idx="196">
                  <c:v>67.650000000000006</c:v>
                </c:pt>
                <c:pt idx="197">
                  <c:v>57.8</c:v>
                </c:pt>
                <c:pt idx="198">
                  <c:v>48.2</c:v>
                </c:pt>
                <c:pt idx="199">
                  <c:v>83.88</c:v>
                </c:pt>
                <c:pt idx="200">
                  <c:v>52.87</c:v>
                </c:pt>
                <c:pt idx="201">
                  <c:v>45.86</c:v>
                </c:pt>
                <c:pt idx="202">
                  <c:v>38.799999999999997</c:v>
                </c:pt>
                <c:pt idx="203">
                  <c:v>35</c:v>
                </c:pt>
                <c:pt idx="204">
                  <c:v>40.21</c:v>
                </c:pt>
                <c:pt idx="205">
                  <c:v>77.84</c:v>
                </c:pt>
                <c:pt idx="206">
                  <c:v>67.13</c:v>
                </c:pt>
                <c:pt idx="207">
                  <c:v>49.49</c:v>
                </c:pt>
                <c:pt idx="208">
                  <c:v>56.5</c:v>
                </c:pt>
                <c:pt idx="209">
                  <c:v>51.05</c:v>
                </c:pt>
                <c:pt idx="210">
                  <c:v>42.01</c:v>
                </c:pt>
                <c:pt idx="211">
                  <c:v>40.21</c:v>
                </c:pt>
                <c:pt idx="212">
                  <c:v>37.4</c:v>
                </c:pt>
                <c:pt idx="213">
                  <c:v>34.200000000000003</c:v>
                </c:pt>
                <c:pt idx="214">
                  <c:v>31.39</c:v>
                </c:pt>
                <c:pt idx="215">
                  <c:v>33.4</c:v>
                </c:pt>
                <c:pt idx="216">
                  <c:v>29.99</c:v>
                </c:pt>
                <c:pt idx="217">
                  <c:v>27.39</c:v>
                </c:pt>
                <c:pt idx="218">
                  <c:v>30.59</c:v>
                </c:pt>
                <c:pt idx="219">
                  <c:v>28.99</c:v>
                </c:pt>
                <c:pt idx="220">
                  <c:v>25.58</c:v>
                </c:pt>
                <c:pt idx="221">
                  <c:v>23.38</c:v>
                </c:pt>
                <c:pt idx="222">
                  <c:v>29.19</c:v>
                </c:pt>
                <c:pt idx="223">
                  <c:v>48.98</c:v>
                </c:pt>
                <c:pt idx="224">
                  <c:v>38.200000000000003</c:v>
                </c:pt>
                <c:pt idx="225">
                  <c:v>31.99</c:v>
                </c:pt>
                <c:pt idx="226">
                  <c:v>35.4</c:v>
                </c:pt>
                <c:pt idx="227">
                  <c:v>28.39</c:v>
                </c:pt>
                <c:pt idx="228">
                  <c:v>26.18</c:v>
                </c:pt>
                <c:pt idx="229">
                  <c:v>37.200000000000003</c:v>
                </c:pt>
                <c:pt idx="230">
                  <c:v>31.59</c:v>
                </c:pt>
                <c:pt idx="231">
                  <c:v>26.99</c:v>
                </c:pt>
                <c:pt idx="232">
                  <c:v>27.39</c:v>
                </c:pt>
                <c:pt idx="233">
                  <c:v>25.18</c:v>
                </c:pt>
                <c:pt idx="234">
                  <c:v>27.19</c:v>
                </c:pt>
                <c:pt idx="235">
                  <c:v>28.59</c:v>
                </c:pt>
                <c:pt idx="236">
                  <c:v>22.98</c:v>
                </c:pt>
                <c:pt idx="237">
                  <c:v>21.58</c:v>
                </c:pt>
                <c:pt idx="238">
                  <c:v>21.17</c:v>
                </c:pt>
                <c:pt idx="239">
                  <c:v>22.98</c:v>
                </c:pt>
                <c:pt idx="240">
                  <c:v>20.47</c:v>
                </c:pt>
                <c:pt idx="241">
                  <c:v>36.4</c:v>
                </c:pt>
                <c:pt idx="242">
                  <c:v>23.18</c:v>
                </c:pt>
                <c:pt idx="243">
                  <c:v>22.56</c:v>
                </c:pt>
                <c:pt idx="244">
                  <c:v>20.190000000000001</c:v>
                </c:pt>
                <c:pt idx="245">
                  <c:v>19.489999999999998</c:v>
                </c:pt>
                <c:pt idx="246">
                  <c:v>18.79</c:v>
                </c:pt>
                <c:pt idx="247">
                  <c:v>20.329999999999998</c:v>
                </c:pt>
                <c:pt idx="248">
                  <c:v>19.489999999999998</c:v>
                </c:pt>
                <c:pt idx="249">
                  <c:v>20.190000000000001</c:v>
                </c:pt>
                <c:pt idx="250">
                  <c:v>19.21</c:v>
                </c:pt>
                <c:pt idx="251">
                  <c:v>20.47</c:v>
                </c:pt>
                <c:pt idx="252">
                  <c:v>21.44</c:v>
                </c:pt>
                <c:pt idx="253">
                  <c:v>23.18</c:v>
                </c:pt>
                <c:pt idx="254">
                  <c:v>44.57</c:v>
                </c:pt>
                <c:pt idx="255">
                  <c:v>57.02</c:v>
                </c:pt>
                <c:pt idx="256">
                  <c:v>36.6</c:v>
                </c:pt>
                <c:pt idx="257">
                  <c:v>32.19</c:v>
                </c:pt>
                <c:pt idx="258">
                  <c:v>26.18</c:v>
                </c:pt>
                <c:pt idx="259">
                  <c:v>27.39</c:v>
                </c:pt>
                <c:pt idx="260">
                  <c:v>24.38</c:v>
                </c:pt>
                <c:pt idx="261">
                  <c:v>22.84</c:v>
                </c:pt>
                <c:pt idx="262">
                  <c:v>22</c:v>
                </c:pt>
                <c:pt idx="263">
                  <c:v>26.99</c:v>
                </c:pt>
                <c:pt idx="264">
                  <c:v>24.98</c:v>
                </c:pt>
                <c:pt idx="265">
                  <c:v>22.28</c:v>
                </c:pt>
                <c:pt idx="266">
                  <c:v>20.89</c:v>
                </c:pt>
                <c:pt idx="267">
                  <c:v>20.190000000000001</c:v>
                </c:pt>
                <c:pt idx="268">
                  <c:v>20.75</c:v>
                </c:pt>
                <c:pt idx="269">
                  <c:v>34.200000000000003</c:v>
                </c:pt>
                <c:pt idx="270">
                  <c:v>28.19</c:v>
                </c:pt>
                <c:pt idx="271">
                  <c:v>23.78</c:v>
                </c:pt>
                <c:pt idx="272">
                  <c:v>21.3</c:v>
                </c:pt>
                <c:pt idx="273">
                  <c:v>20.47</c:v>
                </c:pt>
                <c:pt idx="274">
                  <c:v>18.79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9.7200000000000006</c:v>
                </c:pt>
                <c:pt idx="307">
                  <c:v>9.7200000000000006</c:v>
                </c:pt>
                <c:pt idx="308">
                  <c:v>9.7200000000000006</c:v>
                </c:pt>
                <c:pt idx="309">
                  <c:v>9.7200000000000006</c:v>
                </c:pt>
                <c:pt idx="310">
                  <c:v>9.02</c:v>
                </c:pt>
                <c:pt idx="311">
                  <c:v>9.02</c:v>
                </c:pt>
                <c:pt idx="312">
                  <c:v>8.64</c:v>
                </c:pt>
                <c:pt idx="313">
                  <c:v>8.64</c:v>
                </c:pt>
                <c:pt idx="314">
                  <c:v>8.64</c:v>
                </c:pt>
                <c:pt idx="315">
                  <c:v>8.64</c:v>
                </c:pt>
                <c:pt idx="316">
                  <c:v>8.64</c:v>
                </c:pt>
                <c:pt idx="317">
                  <c:v>8.25</c:v>
                </c:pt>
                <c:pt idx="318">
                  <c:v>8.25</c:v>
                </c:pt>
                <c:pt idx="319">
                  <c:v>8.64</c:v>
                </c:pt>
                <c:pt idx="320">
                  <c:v>8.25</c:v>
                </c:pt>
                <c:pt idx="321">
                  <c:v>8.25</c:v>
                </c:pt>
                <c:pt idx="322">
                  <c:v>7.87</c:v>
                </c:pt>
                <c:pt idx="323">
                  <c:v>7.87</c:v>
                </c:pt>
                <c:pt idx="324">
                  <c:v>8.25</c:v>
                </c:pt>
                <c:pt idx="325">
                  <c:v>10.7</c:v>
                </c:pt>
                <c:pt idx="326">
                  <c:v>11.25</c:v>
                </c:pt>
                <c:pt idx="327">
                  <c:v>8.64</c:v>
                </c:pt>
                <c:pt idx="328">
                  <c:v>7.87</c:v>
                </c:pt>
                <c:pt idx="329">
                  <c:v>7.49</c:v>
                </c:pt>
                <c:pt idx="330">
                  <c:v>7.49</c:v>
                </c:pt>
                <c:pt idx="331">
                  <c:v>7.1</c:v>
                </c:pt>
                <c:pt idx="332">
                  <c:v>7.1</c:v>
                </c:pt>
                <c:pt idx="333">
                  <c:v>7.1</c:v>
                </c:pt>
                <c:pt idx="334">
                  <c:v>7.1</c:v>
                </c:pt>
                <c:pt idx="335">
                  <c:v>6.72</c:v>
                </c:pt>
                <c:pt idx="336">
                  <c:v>6.72</c:v>
                </c:pt>
                <c:pt idx="337">
                  <c:v>6.72</c:v>
                </c:pt>
                <c:pt idx="338">
                  <c:v>6.34</c:v>
                </c:pt>
                <c:pt idx="339">
                  <c:v>6.34</c:v>
                </c:pt>
                <c:pt idx="340">
                  <c:v>6.34</c:v>
                </c:pt>
                <c:pt idx="341">
                  <c:v>6.34</c:v>
                </c:pt>
                <c:pt idx="342">
                  <c:v>5.96</c:v>
                </c:pt>
                <c:pt idx="343">
                  <c:v>6.38</c:v>
                </c:pt>
                <c:pt idx="344">
                  <c:v>8.02</c:v>
                </c:pt>
                <c:pt idx="345">
                  <c:v>8.64</c:v>
                </c:pt>
                <c:pt idx="346">
                  <c:v>7.18</c:v>
                </c:pt>
                <c:pt idx="347">
                  <c:v>6.72</c:v>
                </c:pt>
                <c:pt idx="348">
                  <c:v>6.34</c:v>
                </c:pt>
                <c:pt idx="349">
                  <c:v>5.96</c:v>
                </c:pt>
                <c:pt idx="350">
                  <c:v>5.96</c:v>
                </c:pt>
                <c:pt idx="351">
                  <c:v>5.96</c:v>
                </c:pt>
                <c:pt idx="352">
                  <c:v>5.96</c:v>
                </c:pt>
                <c:pt idx="353">
                  <c:v>5.57</c:v>
                </c:pt>
                <c:pt idx="354">
                  <c:v>6.11</c:v>
                </c:pt>
                <c:pt idx="355">
                  <c:v>6.19</c:v>
                </c:pt>
                <c:pt idx="356">
                  <c:v>5.57</c:v>
                </c:pt>
                <c:pt idx="357">
                  <c:v>5.57</c:v>
                </c:pt>
                <c:pt idx="358">
                  <c:v>6.03</c:v>
                </c:pt>
                <c:pt idx="359">
                  <c:v>5.96</c:v>
                </c:pt>
                <c:pt idx="360">
                  <c:v>5.57</c:v>
                </c:pt>
                <c:pt idx="361">
                  <c:v>5.57</c:v>
                </c:pt>
                <c:pt idx="362">
                  <c:v>5.57</c:v>
                </c:pt>
                <c:pt idx="363">
                  <c:v>6.26</c:v>
                </c:pt>
                <c:pt idx="364">
                  <c:v>7.56</c:v>
                </c:pt>
              </c:numCache>
              <c:extLst xmlns:c15="http://schemas.microsoft.com/office/drawing/2012/chart"/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302784"/>
        <c:axId val="193300064"/>
        <c:extLst/>
      </c:lineChart>
      <c:dateAx>
        <c:axId val="193302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[$-107041E]d\ mmm\ 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TH Sarabun New" panose="020B0500040200020003" pitchFamily="34" charset="-34"/>
                <a:ea typeface="+mn-ea"/>
                <a:cs typeface="TH Sarabun New" panose="020B0500040200020003" pitchFamily="34" charset="-34"/>
              </a:defRPr>
            </a:pPr>
            <a:endParaRPr lang="th-TH"/>
          </a:p>
        </c:txPr>
        <c:crossAx val="193300064"/>
        <c:crosses val="autoZero"/>
        <c:auto val="1"/>
        <c:lblOffset val="100"/>
        <c:baseTimeUnit val="days"/>
        <c:majorUnit val="1"/>
        <c:majorTimeUnit val="months"/>
      </c:dateAx>
      <c:valAx>
        <c:axId val="19330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th-TH"/>
                  <a:t>ปริมาณน้ำ (ลบ.ม.</a:t>
                </a:r>
                <a:r>
                  <a:rPr lang="en-US"/>
                  <a:t>/</a:t>
                </a:r>
                <a:r>
                  <a:rPr lang="th-TH"/>
                  <a:t>วิ)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TH Sarabun New" panose="020B0500040200020003" pitchFamily="34" charset="-34"/>
                <a:ea typeface="+mn-ea"/>
                <a:cs typeface="TH Sarabun New" panose="020B0500040200020003" pitchFamily="34" charset="-34"/>
              </a:defRPr>
            </a:pPr>
            <a:endParaRPr lang="th-TH"/>
          </a:p>
        </c:txPr>
        <c:crossAx val="19330278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TH Sarabun New" panose="020B0500040200020003" pitchFamily="34" charset="-34"/>
          <a:cs typeface="TH Sarabun New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30769</xdr:colOff>
      <xdr:row>3</xdr:row>
      <xdr:rowOff>13946</xdr:rowOff>
    </xdr:from>
    <xdr:to>
      <xdr:col>11</xdr:col>
      <xdr:colOff>809914</xdr:colOff>
      <xdr:row>33</xdr:row>
      <xdr:rowOff>142534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0.68592</cdr:x>
      <cdr:y>0</cdr:y>
    </cdr:from>
    <cdr:to>
      <cdr:x>1</cdr:x>
      <cdr:y>0.06727</cdr:y>
    </cdr:to>
    <cdr:sp macro="" textlink="data!$A$11">
      <cdr:nvSpPr>
        <cdr:cNvPr id="5" name="Rectangle 4"/>
        <cdr:cNvSpPr/>
      </cdr:nvSpPr>
      <cdr:spPr>
        <a:xfrm xmlns:a="http://schemas.openxmlformats.org/drawingml/2006/main">
          <a:off x="6773816" y="0"/>
          <a:ext cx="3101704" cy="369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17D99BD-21D2-496C-BEFE-52AB7A4B730C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1 เมษายน 2561 ถึง -</a:t>
          </a:fld>
          <a:endParaRPr lang="th-TH" sz="1100"/>
        </a:p>
      </cdr:txBody>
    </cdr:sp>
  </cdr:relSizeAnchor>
  <cdr:relSizeAnchor xmlns:cdr="http://schemas.openxmlformats.org/drawingml/2006/chartDrawing">
    <cdr:from>
      <cdr:x>0.69315</cdr:x>
      <cdr:y>0.04398</cdr:y>
    </cdr:from>
    <cdr:to>
      <cdr:x>1</cdr:x>
      <cdr:y>0.11125</cdr:y>
    </cdr:to>
    <cdr:sp macro="" textlink="data!$A$12">
      <cdr:nvSpPr>
        <cdr:cNvPr id="6" name="Rectangle 5"/>
        <cdr:cNvSpPr/>
      </cdr:nvSpPr>
      <cdr:spPr>
        <a:xfrm xmlns:a="http://schemas.openxmlformats.org/drawingml/2006/main">
          <a:off x="6845216" y="241292"/>
          <a:ext cx="3030304" cy="369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4F6338-BC80-4491-BD8B-57F6E2E2841C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0 มกราคม 2443 ถึง -</a:t>
          </a:fld>
          <a:endParaRPr lang="th-TH" sz="1100" b="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30769</xdr:colOff>
      <xdr:row>3</xdr:row>
      <xdr:rowOff>13946</xdr:rowOff>
    </xdr:from>
    <xdr:to>
      <xdr:col>11</xdr:col>
      <xdr:colOff>809914</xdr:colOff>
      <xdr:row>33</xdr:row>
      <xdr:rowOff>142534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0.67686</cdr:x>
      <cdr:y>0</cdr:y>
    </cdr:from>
    <cdr:to>
      <cdr:x>0.99094</cdr:x>
      <cdr:y>0.06727</cdr:y>
    </cdr:to>
    <cdr:sp macro="" textlink="data!$A$11">
      <cdr:nvSpPr>
        <cdr:cNvPr id="3" name="Rectangle 2"/>
        <cdr:cNvSpPr/>
      </cdr:nvSpPr>
      <cdr:spPr>
        <a:xfrm xmlns:a="http://schemas.openxmlformats.org/drawingml/2006/main">
          <a:off x="6684355" y="0"/>
          <a:ext cx="3101705" cy="369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62BE3F8F-DE07-4842-9367-9CCF217A611E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1 เมษายน 2561 ถึง -</a:t>
          </a:fld>
          <a:endParaRPr lang="th-TH" sz="1100"/>
        </a:p>
      </cdr:txBody>
    </cdr:sp>
  </cdr:relSizeAnchor>
  <cdr:relSizeAnchor xmlns:cdr="http://schemas.openxmlformats.org/drawingml/2006/chartDrawing">
    <cdr:from>
      <cdr:x>0.68409</cdr:x>
      <cdr:y>0.04398</cdr:y>
    </cdr:from>
    <cdr:to>
      <cdr:x>0.99094</cdr:x>
      <cdr:y>0.11125</cdr:y>
    </cdr:to>
    <cdr:sp macro="" textlink="data!$A$12">
      <cdr:nvSpPr>
        <cdr:cNvPr id="4" name="Rectangle 3"/>
        <cdr:cNvSpPr/>
      </cdr:nvSpPr>
      <cdr:spPr>
        <a:xfrm xmlns:a="http://schemas.openxmlformats.org/drawingml/2006/main">
          <a:off x="6755793" y="241292"/>
          <a:ext cx="3030255" cy="369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6251F178-FBAD-4E85-AE73-14F1A367174D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0 มกราคม 2443 ถึง -</a:t>
          </a:fld>
          <a:endParaRPr lang="th-TH" sz="1100" b="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221192</xdr:colOff>
      <xdr:row>3</xdr:row>
      <xdr:rowOff>0</xdr:rowOff>
    </xdr:from>
    <xdr:to>
      <xdr:col>16</xdr:col>
      <xdr:colOff>657225</xdr:colOff>
      <xdr:row>29</xdr:row>
      <xdr:rowOff>4233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158750</xdr:colOff>
      <xdr:row>3</xdr:row>
      <xdr:rowOff>0</xdr:rowOff>
    </xdr:from>
    <xdr:to>
      <xdr:col>27</xdr:col>
      <xdr:colOff>594783</xdr:colOff>
      <xdr:row>29</xdr:row>
      <xdr:rowOff>4233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0.00172</cdr:x>
      <cdr:y>0.00325</cdr:y>
    </cdr:from>
    <cdr:to>
      <cdr:x>0.12694</cdr:x>
      <cdr:y>0.06149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2634" y="17954"/>
          <a:ext cx="917188" cy="322225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1">
          <a:schemeClr val="accent4"/>
        </a:lnRef>
        <a:fillRef xmlns:a="http://schemas.openxmlformats.org/drawingml/2006/main" idx="2">
          <a:schemeClr val="accent4"/>
        </a:fillRef>
        <a:effectRef xmlns:a="http://schemas.openxmlformats.org/drawingml/2006/main" idx="1">
          <a:schemeClr val="accent4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เพิ่มระดับ</a:t>
          </a:r>
          <a:r>
            <a:rPr lang="th-TH" sz="16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 </a:t>
          </a:r>
          <a:r>
            <a:rPr lang="en-US" sz="16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1</a:t>
          </a:r>
          <a:endParaRPr lang="th-TH" sz="1600" b="1">
            <a:latin typeface="TH Sarabun New" panose="020B0500040200020003" pitchFamily="34" charset="-34"/>
            <a:cs typeface="TH Sarabun New" panose="020B0500040200020003" pitchFamily="34" charset="-34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677634</xdr:colOff>
      <xdr:row>1</xdr:row>
      <xdr:rowOff>485772</xdr:rowOff>
    </xdr:from>
    <xdr:to>
      <xdr:col>52</xdr:col>
      <xdr:colOff>296634</xdr:colOff>
      <xdr:row>40</xdr:row>
      <xdr:rowOff>44901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001"/>
  <sheetViews>
    <sheetView showGridLines="0" tabSelected="1" zoomScale="90" zoomScaleNormal="90" workbookViewId="0">
      <selection activeCell="D12" sqref="D12"/>
    </sheetView>
  </sheetViews>
  <sheetFormatPr defaultRowHeight="22.5" customHeight="1" x14ac:dyDescent="0.2"/>
  <cols>
    <col min="1" max="1" width="20" style="1" bestFit="1" customWidth="1"/>
    <col min="2" max="2" width="30.875" style="1" customWidth="1"/>
    <col min="3" max="3" width="14.125" style="1" bestFit="1" customWidth="1"/>
    <col min="4" max="4" width="18.875" style="1" customWidth="1"/>
    <col min="5" max="5" width="18.75" style="1" bestFit="1" customWidth="1"/>
    <col min="6" max="6" width="3.5" style="1" customWidth="1"/>
    <col min="7" max="7" width="18.875" style="1" customWidth="1"/>
    <col min="8" max="8" width="18.75" style="1" bestFit="1" customWidth="1"/>
    <col min="9" max="16384" width="9" style="1"/>
  </cols>
  <sheetData>
    <row r="1" spans="1:8" ht="24" x14ac:dyDescent="0.2">
      <c r="A1" s="79" t="s">
        <v>4</v>
      </c>
      <c r="B1" s="79"/>
      <c r="D1" s="9" t="s">
        <v>18</v>
      </c>
      <c r="E1" s="15">
        <v>43191</v>
      </c>
      <c r="G1" s="9" t="s">
        <v>18</v>
      </c>
      <c r="H1" s="15"/>
    </row>
    <row r="2" spans="1:8" ht="24" x14ac:dyDescent="0.2">
      <c r="A2" s="80"/>
      <c r="B2" s="80"/>
      <c r="D2" s="11" t="s">
        <v>19</v>
      </c>
      <c r="E2" s="15" t="s">
        <v>97</v>
      </c>
      <c r="G2" s="11" t="s">
        <v>19</v>
      </c>
      <c r="H2" s="15"/>
    </row>
    <row r="3" spans="1:8" ht="22.5" customHeight="1" x14ac:dyDescent="0.2">
      <c r="A3" s="3" t="s">
        <v>17</v>
      </c>
      <c r="B3" s="2" t="s">
        <v>83</v>
      </c>
      <c r="D3" s="10" t="s">
        <v>10</v>
      </c>
      <c r="E3" s="10" t="s">
        <v>9</v>
      </c>
      <c r="G3" s="10" t="s">
        <v>10</v>
      </c>
      <c r="H3" s="10" t="s">
        <v>9</v>
      </c>
    </row>
    <row r="4" spans="1:8" ht="22.5" customHeight="1" x14ac:dyDescent="0.2">
      <c r="A4" s="3" t="s">
        <v>0</v>
      </c>
      <c r="B4" s="5">
        <v>240202</v>
      </c>
      <c r="D4" s="57">
        <v>116.6</v>
      </c>
      <c r="E4" s="2">
        <v>0</v>
      </c>
      <c r="G4" s="2"/>
      <c r="H4" s="2"/>
    </row>
    <row r="5" spans="1:8" ht="22.5" customHeight="1" x14ac:dyDescent="0.2">
      <c r="A5" s="3" t="s">
        <v>1</v>
      </c>
      <c r="B5" s="2" t="s">
        <v>84</v>
      </c>
      <c r="D5" s="57">
        <v>116.8</v>
      </c>
      <c r="E5" s="2">
        <v>1.36</v>
      </c>
      <c r="G5" s="2"/>
      <c r="H5" s="2"/>
    </row>
    <row r="6" spans="1:8" ht="22.5" customHeight="1" x14ac:dyDescent="0.2">
      <c r="A6" s="3" t="s">
        <v>2</v>
      </c>
      <c r="B6" s="2" t="s">
        <v>85</v>
      </c>
      <c r="D6" s="57">
        <v>117</v>
      </c>
      <c r="E6" s="2">
        <v>9.02</v>
      </c>
      <c r="G6" s="2"/>
      <c r="H6" s="2"/>
    </row>
    <row r="7" spans="1:8" ht="22.5" customHeight="1" x14ac:dyDescent="0.2">
      <c r="A7" s="3" t="s">
        <v>6</v>
      </c>
      <c r="B7" s="5">
        <v>5.91361111111111</v>
      </c>
      <c r="C7" s="1" t="s">
        <v>88</v>
      </c>
      <c r="D7" s="57">
        <v>117.2</v>
      </c>
      <c r="E7" s="2">
        <v>22.98</v>
      </c>
      <c r="G7" s="2"/>
      <c r="H7" s="2"/>
    </row>
    <row r="8" spans="1:8" ht="22.5" customHeight="1" x14ac:dyDescent="0.2">
      <c r="A8" s="3" t="s">
        <v>7</v>
      </c>
      <c r="B8" s="5">
        <v>101.183888888889</v>
      </c>
      <c r="C8" s="1" t="s">
        <v>89</v>
      </c>
      <c r="D8" s="57">
        <v>117.4</v>
      </c>
      <c r="E8" s="2">
        <v>43.01</v>
      </c>
      <c r="G8" s="2"/>
      <c r="H8" s="2"/>
    </row>
    <row r="9" spans="1:8" ht="22.5" customHeight="1" x14ac:dyDescent="0.2">
      <c r="A9" s="3" t="s">
        <v>8</v>
      </c>
      <c r="B9" s="5">
        <v>2018</v>
      </c>
      <c r="D9" s="57">
        <v>117.6</v>
      </c>
      <c r="E9" s="2">
        <v>68.95</v>
      </c>
      <c r="G9" s="2"/>
      <c r="H9" s="2"/>
    </row>
    <row r="10" spans="1:8" ht="22.5" customHeight="1" x14ac:dyDescent="0.2">
      <c r="A10" s="3" t="s">
        <v>5</v>
      </c>
      <c r="B10" s="6" t="s">
        <v>96</v>
      </c>
      <c r="D10" s="57">
        <v>117.8</v>
      </c>
      <c r="E10" s="2">
        <v>100.71</v>
      </c>
      <c r="G10" s="2"/>
      <c r="H10" s="2"/>
    </row>
    <row r="11" spans="1:8" ht="22.5" customHeight="1" x14ac:dyDescent="0.2">
      <c r="A11" s="81" t="str">
        <f>"วันที่ใช้ " &amp; TEXT(E1,"[$-107041E]d mmmm yyyy;@") &amp;" ถึง " &amp; IF(E2&gt;0,TEXT(E2,"[$-107041E]d mmmm yyyy;@"),"-")</f>
        <v>วันที่ใช้ 1 เมษายน 2561 ถึง -</v>
      </c>
      <c r="B11" s="81"/>
      <c r="C11" s="1" t="s">
        <v>20</v>
      </c>
      <c r="D11" s="57">
        <v>118</v>
      </c>
      <c r="E11" s="2">
        <v>138.19</v>
      </c>
      <c r="G11" s="2"/>
      <c r="H11" s="2"/>
    </row>
    <row r="12" spans="1:8" ht="24" x14ac:dyDescent="0.2">
      <c r="A12" s="82" t="str">
        <f>"วันที่ใช้ " &amp; TEXT(H1,"[$-107041E]d mmmm yyyy;@") &amp;" ถึง " &amp; IF(H2&gt;0,TEXT(H2,"[$-107041E]d mmmm yyyy;@"),"-")</f>
        <v>วันที่ใช้ 0 มกราคม 2443 ถึง -</v>
      </c>
      <c r="B12" s="82"/>
      <c r="C12" s="64" t="s">
        <v>25</v>
      </c>
      <c r="D12" s="57">
        <v>118.2</v>
      </c>
      <c r="E12" s="2">
        <v>181.33</v>
      </c>
      <c r="G12" s="2"/>
      <c r="H12" s="2"/>
    </row>
    <row r="13" spans="1:8" ht="22.5" customHeight="1" x14ac:dyDescent="0.2">
      <c r="D13" s="57">
        <v>118.4</v>
      </c>
      <c r="E13" s="2">
        <v>230.06</v>
      </c>
      <c r="G13" s="2"/>
      <c r="H13" s="2"/>
    </row>
    <row r="14" spans="1:8" ht="22.5" customHeight="1" x14ac:dyDescent="0.2">
      <c r="D14" s="57">
        <v>118.6</v>
      </c>
      <c r="E14" s="2">
        <v>284.33999999999997</v>
      </c>
      <c r="G14" s="2"/>
      <c r="H14" s="2"/>
    </row>
    <row r="15" spans="1:8" ht="22.5" customHeight="1" x14ac:dyDescent="0.2">
      <c r="A15" s="83" t="s">
        <v>94</v>
      </c>
      <c r="B15" s="83"/>
      <c r="D15" s="2"/>
      <c r="E15" s="2"/>
      <c r="G15" s="2"/>
      <c r="H15" s="2"/>
    </row>
    <row r="16" spans="1:8" ht="22.5" customHeight="1" x14ac:dyDescent="0.2">
      <c r="A16" s="83"/>
      <c r="B16" s="83"/>
      <c r="D16" s="2"/>
      <c r="E16" s="2"/>
      <c r="G16" s="2"/>
      <c r="H16" s="2"/>
    </row>
    <row r="17" spans="1:8" ht="22.5" customHeight="1" x14ac:dyDescent="0.2">
      <c r="A17" s="83"/>
      <c r="B17" s="83"/>
      <c r="D17" s="2"/>
      <c r="E17" s="2"/>
      <c r="G17" s="2"/>
      <c r="H17" s="2"/>
    </row>
    <row r="18" spans="1:8" ht="22.5" customHeight="1" x14ac:dyDescent="0.2">
      <c r="A18" s="83"/>
      <c r="B18" s="83"/>
      <c r="D18" s="2"/>
      <c r="E18" s="2"/>
      <c r="G18" s="2"/>
      <c r="H18" s="2"/>
    </row>
    <row r="19" spans="1:8" ht="22.5" customHeight="1" x14ac:dyDescent="0.2">
      <c r="A19" s="16"/>
      <c r="D19" s="2"/>
      <c r="E19" s="2"/>
      <c r="G19" s="2"/>
      <c r="H19" s="2"/>
    </row>
    <row r="20" spans="1:8" ht="22.5" customHeight="1" x14ac:dyDescent="0.2">
      <c r="D20" s="2"/>
      <c r="E20" s="2"/>
      <c r="G20" s="2"/>
      <c r="H20" s="2"/>
    </row>
    <row r="21" spans="1:8" ht="22.5" customHeight="1" x14ac:dyDescent="0.2">
      <c r="D21" s="2"/>
      <c r="E21" s="2"/>
      <c r="G21" s="2"/>
      <c r="H21" s="2"/>
    </row>
    <row r="22" spans="1:8" ht="22.5" customHeight="1" x14ac:dyDescent="0.2">
      <c r="D22" s="2"/>
      <c r="E22" s="2"/>
      <c r="G22" s="2"/>
      <c r="H22" s="2"/>
    </row>
    <row r="23" spans="1:8" ht="22.5" customHeight="1" x14ac:dyDescent="0.2">
      <c r="D23" s="2"/>
      <c r="E23" s="2"/>
      <c r="G23" s="2"/>
      <c r="H23" s="2"/>
    </row>
    <row r="24" spans="1:8" ht="22.5" customHeight="1" x14ac:dyDescent="0.2">
      <c r="D24" s="2"/>
      <c r="E24" s="2"/>
      <c r="G24" s="2"/>
      <c r="H24" s="2"/>
    </row>
    <row r="25" spans="1:8" ht="22.5" customHeight="1" x14ac:dyDescent="0.2">
      <c r="D25" s="2"/>
      <c r="E25" s="2"/>
      <c r="G25" s="2"/>
      <c r="H25" s="2"/>
    </row>
    <row r="26" spans="1:8" ht="22.5" customHeight="1" x14ac:dyDescent="0.2">
      <c r="D26" s="2"/>
      <c r="E26" s="2"/>
      <c r="G26" s="2"/>
      <c r="H26" s="2"/>
    </row>
    <row r="27" spans="1:8" ht="22.5" customHeight="1" x14ac:dyDescent="0.2">
      <c r="D27" s="2"/>
      <c r="E27" s="2"/>
      <c r="G27" s="2"/>
      <c r="H27" s="2"/>
    </row>
    <row r="28" spans="1:8" ht="22.5" customHeight="1" x14ac:dyDescent="0.2">
      <c r="D28" s="2"/>
      <c r="E28" s="2"/>
      <c r="G28" s="2"/>
      <c r="H28" s="2"/>
    </row>
    <row r="29" spans="1:8" ht="22.5" customHeight="1" x14ac:dyDescent="0.2">
      <c r="D29" s="2"/>
      <c r="E29" s="2"/>
      <c r="G29" s="2"/>
      <c r="H29" s="2"/>
    </row>
    <row r="30" spans="1:8" ht="22.5" customHeight="1" x14ac:dyDescent="0.2">
      <c r="D30" s="2"/>
      <c r="E30" s="2"/>
      <c r="G30" s="2"/>
      <c r="H30" s="2"/>
    </row>
    <row r="31" spans="1:8" ht="22.5" customHeight="1" x14ac:dyDescent="0.2">
      <c r="D31" s="2"/>
      <c r="E31" s="2"/>
      <c r="G31" s="2"/>
      <c r="H31" s="2"/>
    </row>
    <row r="32" spans="1:8" ht="22.5" customHeight="1" x14ac:dyDescent="0.2">
      <c r="D32" s="2"/>
      <c r="E32" s="2"/>
      <c r="G32" s="2"/>
      <c r="H32" s="2"/>
    </row>
    <row r="33" spans="4:8" ht="22.5" customHeight="1" x14ac:dyDescent="0.2">
      <c r="D33" s="2"/>
      <c r="E33" s="2"/>
      <c r="G33" s="2"/>
      <c r="H33" s="2"/>
    </row>
    <row r="34" spans="4:8" ht="22.5" customHeight="1" x14ac:dyDescent="0.2">
      <c r="D34" s="2"/>
      <c r="E34" s="2"/>
      <c r="G34" s="2"/>
      <c r="H34" s="2"/>
    </row>
    <row r="35" spans="4:8" ht="22.5" customHeight="1" x14ac:dyDescent="0.2">
      <c r="D35" s="2"/>
      <c r="E35" s="2"/>
      <c r="G35" s="2"/>
      <c r="H35" s="2"/>
    </row>
    <row r="36" spans="4:8" ht="22.5" customHeight="1" x14ac:dyDescent="0.2">
      <c r="D36" s="2"/>
      <c r="E36" s="2"/>
      <c r="G36" s="2"/>
      <c r="H36" s="2"/>
    </row>
    <row r="37" spans="4:8" ht="22.5" customHeight="1" x14ac:dyDescent="0.2">
      <c r="D37" s="2"/>
      <c r="E37" s="2"/>
      <c r="G37" s="2"/>
      <c r="H37" s="2"/>
    </row>
    <row r="38" spans="4:8" ht="22.5" customHeight="1" x14ac:dyDescent="0.2">
      <c r="D38" s="2"/>
      <c r="E38" s="2"/>
      <c r="G38" s="2"/>
      <c r="H38" s="2"/>
    </row>
    <row r="39" spans="4:8" ht="22.5" customHeight="1" x14ac:dyDescent="0.2">
      <c r="D39" s="2"/>
      <c r="E39" s="2"/>
      <c r="G39" s="2"/>
      <c r="H39" s="2"/>
    </row>
    <row r="40" spans="4:8" ht="22.5" customHeight="1" x14ac:dyDescent="0.2">
      <c r="D40" s="2"/>
      <c r="E40" s="2"/>
      <c r="G40" s="2"/>
      <c r="H40" s="2"/>
    </row>
    <row r="41" spans="4:8" ht="22.5" customHeight="1" x14ac:dyDescent="0.2">
      <c r="D41" s="2"/>
      <c r="E41" s="2"/>
      <c r="G41" s="2"/>
      <c r="H41" s="2"/>
    </row>
    <row r="42" spans="4:8" ht="22.5" customHeight="1" x14ac:dyDescent="0.2">
      <c r="D42" s="2"/>
      <c r="E42" s="2"/>
      <c r="G42" s="2"/>
      <c r="H42" s="2"/>
    </row>
    <row r="43" spans="4:8" ht="22.5" customHeight="1" x14ac:dyDescent="0.2">
      <c r="D43" s="2"/>
      <c r="E43" s="2"/>
      <c r="G43" s="2"/>
      <c r="H43" s="2"/>
    </row>
    <row r="44" spans="4:8" ht="22.5" customHeight="1" x14ac:dyDescent="0.2">
      <c r="D44" s="2"/>
      <c r="E44" s="2"/>
      <c r="G44" s="2"/>
      <c r="H44" s="2"/>
    </row>
    <row r="45" spans="4:8" ht="22.5" customHeight="1" x14ac:dyDescent="0.2">
      <c r="D45" s="2"/>
      <c r="E45" s="2"/>
      <c r="G45" s="2"/>
      <c r="H45" s="2"/>
    </row>
    <row r="46" spans="4:8" ht="22.5" customHeight="1" x14ac:dyDescent="0.2">
      <c r="D46" s="2"/>
      <c r="E46" s="2"/>
      <c r="G46" s="2"/>
      <c r="H46" s="2"/>
    </row>
    <row r="47" spans="4:8" ht="22.5" customHeight="1" x14ac:dyDescent="0.2">
      <c r="D47" s="2"/>
      <c r="E47" s="2"/>
      <c r="G47" s="2"/>
      <c r="H47" s="2"/>
    </row>
    <row r="48" spans="4:8" ht="22.5" customHeight="1" x14ac:dyDescent="0.2">
      <c r="D48" s="2"/>
      <c r="E48" s="2"/>
      <c r="G48" s="2"/>
      <c r="H48" s="2"/>
    </row>
    <row r="49" spans="4:8" ht="22.5" customHeight="1" x14ac:dyDescent="0.2">
      <c r="D49" s="2"/>
      <c r="E49" s="2"/>
      <c r="G49" s="2"/>
      <c r="H49" s="2"/>
    </row>
    <row r="50" spans="4:8" ht="22.5" customHeight="1" x14ac:dyDescent="0.2">
      <c r="D50" s="2"/>
      <c r="E50" s="2"/>
      <c r="G50" s="2"/>
      <c r="H50" s="2"/>
    </row>
    <row r="51" spans="4:8" ht="22.5" customHeight="1" x14ac:dyDescent="0.2">
      <c r="D51" s="2"/>
      <c r="E51" s="2"/>
      <c r="G51" s="2"/>
      <c r="H51" s="2"/>
    </row>
    <row r="52" spans="4:8" ht="22.5" customHeight="1" x14ac:dyDescent="0.2">
      <c r="D52" s="2"/>
      <c r="E52" s="2"/>
      <c r="G52" s="2"/>
      <c r="H52" s="2"/>
    </row>
    <row r="53" spans="4:8" ht="22.5" customHeight="1" x14ac:dyDescent="0.2">
      <c r="D53" s="2"/>
      <c r="E53" s="2"/>
      <c r="G53" s="2"/>
      <c r="H53" s="2"/>
    </row>
    <row r="54" spans="4:8" ht="22.5" customHeight="1" x14ac:dyDescent="0.2">
      <c r="D54" s="2"/>
      <c r="E54" s="2"/>
      <c r="G54" s="2"/>
      <c r="H54" s="2"/>
    </row>
    <row r="55" spans="4:8" ht="22.5" customHeight="1" x14ac:dyDescent="0.2">
      <c r="D55" s="2"/>
      <c r="E55" s="2"/>
      <c r="G55" s="2"/>
      <c r="H55" s="2"/>
    </row>
    <row r="56" spans="4:8" ht="22.5" customHeight="1" x14ac:dyDescent="0.2">
      <c r="D56" s="2"/>
      <c r="E56" s="2"/>
      <c r="G56" s="2"/>
      <c r="H56" s="2"/>
    </row>
    <row r="57" spans="4:8" ht="22.5" customHeight="1" x14ac:dyDescent="0.2">
      <c r="D57" s="2"/>
      <c r="E57" s="2"/>
      <c r="G57" s="2"/>
      <c r="H57" s="2"/>
    </row>
    <row r="58" spans="4:8" ht="22.5" customHeight="1" x14ac:dyDescent="0.2">
      <c r="D58" s="2"/>
      <c r="E58" s="2"/>
      <c r="G58" s="2"/>
      <c r="H58" s="2"/>
    </row>
    <row r="59" spans="4:8" ht="22.5" customHeight="1" x14ac:dyDescent="0.2">
      <c r="D59" s="2"/>
      <c r="E59" s="2"/>
      <c r="G59" s="2"/>
      <c r="H59" s="2"/>
    </row>
    <row r="60" spans="4:8" ht="22.5" customHeight="1" x14ac:dyDescent="0.2">
      <c r="D60" s="2"/>
      <c r="E60" s="2"/>
      <c r="G60" s="2"/>
      <c r="H60" s="2"/>
    </row>
    <row r="61" spans="4:8" ht="22.5" customHeight="1" x14ac:dyDescent="0.2">
      <c r="D61" s="2"/>
      <c r="E61" s="2"/>
      <c r="G61" s="2"/>
      <c r="H61" s="2"/>
    </row>
    <row r="62" spans="4:8" ht="22.5" customHeight="1" x14ac:dyDescent="0.2">
      <c r="D62" s="2"/>
      <c r="E62" s="2"/>
      <c r="G62" s="2"/>
      <c r="H62" s="2"/>
    </row>
    <row r="63" spans="4:8" ht="22.5" customHeight="1" x14ac:dyDescent="0.2">
      <c r="D63" s="2"/>
      <c r="E63" s="2"/>
      <c r="G63" s="2"/>
      <c r="H63" s="2"/>
    </row>
    <row r="64" spans="4:8" ht="22.5" customHeight="1" x14ac:dyDescent="0.2">
      <c r="D64" s="2"/>
      <c r="E64" s="2"/>
      <c r="G64" s="2"/>
      <c r="H64" s="2"/>
    </row>
    <row r="65" spans="4:8" ht="22.5" customHeight="1" x14ac:dyDescent="0.2">
      <c r="D65" s="2"/>
      <c r="E65" s="2"/>
      <c r="G65" s="2"/>
      <c r="H65" s="2"/>
    </row>
    <row r="66" spans="4:8" ht="22.5" customHeight="1" x14ac:dyDescent="0.2">
      <c r="D66" s="2"/>
      <c r="E66" s="2"/>
      <c r="G66" s="2"/>
      <c r="H66" s="2"/>
    </row>
    <row r="67" spans="4:8" ht="22.5" customHeight="1" x14ac:dyDescent="0.2">
      <c r="D67" s="2"/>
      <c r="E67" s="2"/>
      <c r="G67" s="2"/>
      <c r="H67" s="2"/>
    </row>
    <row r="68" spans="4:8" ht="22.5" customHeight="1" x14ac:dyDescent="0.2">
      <c r="D68" s="2"/>
      <c r="E68" s="2"/>
      <c r="G68" s="2"/>
      <c r="H68" s="2"/>
    </row>
    <row r="69" spans="4:8" ht="22.5" customHeight="1" x14ac:dyDescent="0.2">
      <c r="D69" s="2"/>
      <c r="E69" s="2"/>
      <c r="G69" s="2"/>
      <c r="H69" s="2"/>
    </row>
    <row r="70" spans="4:8" ht="22.5" customHeight="1" x14ac:dyDescent="0.2">
      <c r="D70" s="2"/>
      <c r="E70" s="2"/>
      <c r="G70" s="2"/>
      <c r="H70" s="2"/>
    </row>
    <row r="71" spans="4:8" ht="22.5" customHeight="1" x14ac:dyDescent="0.2">
      <c r="D71" s="2"/>
      <c r="E71" s="2"/>
      <c r="G71" s="2"/>
      <c r="H71" s="2"/>
    </row>
    <row r="72" spans="4:8" ht="22.5" customHeight="1" x14ac:dyDescent="0.2">
      <c r="D72" s="2"/>
      <c r="E72" s="2"/>
      <c r="G72" s="2"/>
      <c r="H72" s="2"/>
    </row>
    <row r="73" spans="4:8" ht="22.5" customHeight="1" x14ac:dyDescent="0.2">
      <c r="D73" s="2"/>
      <c r="E73" s="2"/>
      <c r="G73" s="2"/>
      <c r="H73" s="2"/>
    </row>
    <row r="74" spans="4:8" ht="22.5" customHeight="1" x14ac:dyDescent="0.2">
      <c r="D74" s="2"/>
      <c r="E74" s="2"/>
      <c r="G74" s="2"/>
      <c r="H74" s="2"/>
    </row>
    <row r="75" spans="4:8" ht="22.5" customHeight="1" x14ac:dyDescent="0.2">
      <c r="D75" s="2"/>
      <c r="E75" s="2"/>
      <c r="G75" s="2"/>
      <c r="H75" s="2"/>
    </row>
    <row r="76" spans="4:8" ht="22.5" customHeight="1" x14ac:dyDescent="0.2">
      <c r="D76" s="2"/>
      <c r="E76" s="2"/>
      <c r="G76" s="2"/>
      <c r="H76" s="2"/>
    </row>
    <row r="77" spans="4:8" ht="22.5" customHeight="1" x14ac:dyDescent="0.2">
      <c r="D77" s="2"/>
      <c r="E77" s="2"/>
      <c r="G77" s="2"/>
      <c r="H77" s="2"/>
    </row>
    <row r="78" spans="4:8" ht="22.5" customHeight="1" x14ac:dyDescent="0.2">
      <c r="D78" s="2"/>
      <c r="E78" s="2"/>
      <c r="G78" s="2"/>
      <c r="H78" s="2"/>
    </row>
    <row r="79" spans="4:8" ht="22.5" customHeight="1" x14ac:dyDescent="0.2">
      <c r="D79" s="2"/>
      <c r="E79" s="2"/>
      <c r="G79" s="2"/>
      <c r="H79" s="2"/>
    </row>
    <row r="80" spans="4:8" ht="22.5" customHeight="1" x14ac:dyDescent="0.2">
      <c r="D80" s="2"/>
      <c r="E80" s="2"/>
      <c r="G80" s="2"/>
      <c r="H80" s="2"/>
    </row>
    <row r="81" spans="4:8" ht="22.5" customHeight="1" x14ac:dyDescent="0.2">
      <c r="D81" s="2"/>
      <c r="E81" s="2"/>
      <c r="G81" s="2"/>
      <c r="H81" s="2"/>
    </row>
    <row r="82" spans="4:8" ht="22.5" customHeight="1" x14ac:dyDescent="0.2">
      <c r="D82" s="2"/>
      <c r="E82" s="2"/>
      <c r="G82" s="2"/>
      <c r="H82" s="2"/>
    </row>
    <row r="83" spans="4:8" ht="22.5" customHeight="1" x14ac:dyDescent="0.2">
      <c r="D83" s="2"/>
      <c r="E83" s="2"/>
      <c r="G83" s="2"/>
      <c r="H83" s="2"/>
    </row>
    <row r="84" spans="4:8" ht="22.5" customHeight="1" x14ac:dyDescent="0.2">
      <c r="D84" s="2"/>
      <c r="E84" s="2"/>
      <c r="G84" s="2"/>
      <c r="H84" s="2"/>
    </row>
    <row r="85" spans="4:8" ht="22.5" customHeight="1" x14ac:dyDescent="0.2">
      <c r="D85" s="2"/>
      <c r="E85" s="2"/>
      <c r="G85" s="2"/>
      <c r="H85" s="2"/>
    </row>
    <row r="86" spans="4:8" ht="22.5" customHeight="1" x14ac:dyDescent="0.2">
      <c r="D86" s="2"/>
      <c r="E86" s="2"/>
      <c r="G86" s="2"/>
      <c r="H86" s="2"/>
    </row>
    <row r="87" spans="4:8" ht="22.5" customHeight="1" x14ac:dyDescent="0.2">
      <c r="D87" s="2"/>
      <c r="E87" s="2"/>
      <c r="G87" s="2"/>
      <c r="H87" s="2"/>
    </row>
    <row r="88" spans="4:8" ht="22.5" customHeight="1" x14ac:dyDescent="0.2">
      <c r="D88" s="2"/>
      <c r="E88" s="2"/>
      <c r="G88" s="2"/>
      <c r="H88" s="2"/>
    </row>
    <row r="89" spans="4:8" ht="22.5" customHeight="1" x14ac:dyDescent="0.2">
      <c r="D89" s="2"/>
      <c r="E89" s="2"/>
      <c r="G89" s="2"/>
      <c r="H89" s="2"/>
    </row>
    <row r="90" spans="4:8" ht="22.5" customHeight="1" x14ac:dyDescent="0.2">
      <c r="D90" s="2"/>
      <c r="E90" s="2"/>
      <c r="G90" s="2"/>
      <c r="H90" s="2"/>
    </row>
    <row r="91" spans="4:8" ht="22.5" customHeight="1" x14ac:dyDescent="0.2">
      <c r="D91" s="2"/>
      <c r="E91" s="2"/>
      <c r="G91" s="2"/>
      <c r="H91" s="2"/>
    </row>
    <row r="92" spans="4:8" ht="22.5" customHeight="1" x14ac:dyDescent="0.2">
      <c r="D92" s="2"/>
      <c r="E92" s="2"/>
      <c r="G92" s="2"/>
      <c r="H92" s="2"/>
    </row>
    <row r="93" spans="4:8" ht="22.5" customHeight="1" x14ac:dyDescent="0.2">
      <c r="D93" s="2"/>
      <c r="E93" s="2"/>
      <c r="G93" s="2"/>
      <c r="H93" s="2"/>
    </row>
    <row r="94" spans="4:8" ht="22.5" customHeight="1" x14ac:dyDescent="0.2">
      <c r="D94" s="2"/>
      <c r="E94" s="2"/>
      <c r="G94" s="2"/>
      <c r="H94" s="2"/>
    </row>
    <row r="95" spans="4:8" ht="22.5" customHeight="1" x14ac:dyDescent="0.2">
      <c r="D95" s="2"/>
      <c r="E95" s="2"/>
      <c r="G95" s="2"/>
      <c r="H95" s="2"/>
    </row>
    <row r="96" spans="4:8" ht="22.5" customHeight="1" x14ac:dyDescent="0.2">
      <c r="D96" s="2"/>
      <c r="E96" s="2"/>
      <c r="G96" s="2"/>
      <c r="H96" s="2"/>
    </row>
    <row r="97" spans="4:8" ht="22.5" customHeight="1" x14ac:dyDescent="0.2">
      <c r="D97" s="2"/>
      <c r="E97" s="2"/>
      <c r="G97" s="2"/>
      <c r="H97" s="2"/>
    </row>
    <row r="98" spans="4:8" ht="22.5" customHeight="1" x14ac:dyDescent="0.2">
      <c r="D98" s="2"/>
      <c r="E98" s="2"/>
      <c r="G98" s="2"/>
      <c r="H98" s="2"/>
    </row>
    <row r="99" spans="4:8" ht="22.5" customHeight="1" x14ac:dyDescent="0.2">
      <c r="D99" s="2"/>
      <c r="E99" s="2"/>
      <c r="G99" s="2"/>
      <c r="H99" s="2"/>
    </row>
    <row r="100" spans="4:8" ht="22.5" customHeight="1" x14ac:dyDescent="0.2">
      <c r="D100" s="2"/>
      <c r="E100" s="2"/>
      <c r="G100" s="2"/>
      <c r="H100" s="2"/>
    </row>
    <row r="101" spans="4:8" ht="22.5" customHeight="1" x14ac:dyDescent="0.2">
      <c r="D101" s="2"/>
      <c r="E101" s="2"/>
      <c r="G101" s="2"/>
      <c r="H101" s="2"/>
    </row>
    <row r="102" spans="4:8" ht="22.5" customHeight="1" x14ac:dyDescent="0.2">
      <c r="D102" s="2"/>
      <c r="E102" s="2"/>
      <c r="G102" s="2"/>
      <c r="H102" s="2"/>
    </row>
    <row r="103" spans="4:8" ht="22.5" customHeight="1" x14ac:dyDescent="0.2">
      <c r="D103" s="2"/>
      <c r="E103" s="2"/>
      <c r="G103" s="2"/>
      <c r="H103" s="2"/>
    </row>
    <row r="104" spans="4:8" ht="22.5" customHeight="1" x14ac:dyDescent="0.2">
      <c r="D104" s="2"/>
      <c r="E104" s="2"/>
      <c r="G104" s="2"/>
      <c r="H104" s="2"/>
    </row>
    <row r="105" spans="4:8" ht="22.5" customHeight="1" x14ac:dyDescent="0.2">
      <c r="D105" s="2"/>
      <c r="E105" s="2"/>
      <c r="G105" s="2"/>
      <c r="H105" s="2"/>
    </row>
    <row r="106" spans="4:8" ht="22.5" customHeight="1" x14ac:dyDescent="0.2">
      <c r="D106" s="2"/>
      <c r="E106" s="2"/>
      <c r="G106" s="2"/>
      <c r="H106" s="2"/>
    </row>
    <row r="107" spans="4:8" ht="22.5" customHeight="1" x14ac:dyDescent="0.2">
      <c r="D107" s="2"/>
      <c r="E107" s="2"/>
      <c r="G107" s="2"/>
      <c r="H107" s="2"/>
    </row>
    <row r="108" spans="4:8" ht="22.5" customHeight="1" x14ac:dyDescent="0.2">
      <c r="D108" s="2"/>
      <c r="E108" s="2"/>
      <c r="G108" s="2"/>
      <c r="H108" s="2"/>
    </row>
    <row r="109" spans="4:8" ht="22.5" customHeight="1" x14ac:dyDescent="0.2">
      <c r="D109" s="2"/>
      <c r="E109" s="2"/>
      <c r="G109" s="2"/>
      <c r="H109" s="2"/>
    </row>
    <row r="110" spans="4:8" ht="22.5" customHeight="1" x14ac:dyDescent="0.2">
      <c r="D110" s="2"/>
      <c r="E110" s="2"/>
      <c r="G110" s="2"/>
      <c r="H110" s="2"/>
    </row>
    <row r="111" spans="4:8" ht="22.5" customHeight="1" x14ac:dyDescent="0.2">
      <c r="D111" s="2"/>
      <c r="E111" s="2"/>
      <c r="G111" s="2"/>
      <c r="H111" s="2"/>
    </row>
    <row r="112" spans="4:8" ht="22.5" customHeight="1" x14ac:dyDescent="0.2">
      <c r="D112" s="2"/>
      <c r="E112" s="2"/>
      <c r="G112" s="2"/>
      <c r="H112" s="2"/>
    </row>
    <row r="113" spans="4:8" ht="22.5" customHeight="1" x14ac:dyDescent="0.2">
      <c r="D113" s="2"/>
      <c r="E113" s="2"/>
      <c r="G113" s="2"/>
      <c r="H113" s="2"/>
    </row>
    <row r="114" spans="4:8" ht="22.5" customHeight="1" x14ac:dyDescent="0.2">
      <c r="D114" s="2"/>
      <c r="E114" s="2"/>
      <c r="G114" s="2"/>
      <c r="H114" s="2"/>
    </row>
    <row r="115" spans="4:8" ht="22.5" customHeight="1" x14ac:dyDescent="0.2">
      <c r="D115" s="2"/>
      <c r="E115" s="2"/>
      <c r="G115" s="2"/>
      <c r="H115" s="2"/>
    </row>
    <row r="116" spans="4:8" ht="22.5" customHeight="1" x14ac:dyDescent="0.2">
      <c r="D116" s="2"/>
      <c r="E116" s="2"/>
      <c r="G116" s="2"/>
      <c r="H116" s="2"/>
    </row>
    <row r="117" spans="4:8" ht="22.5" customHeight="1" x14ac:dyDescent="0.2">
      <c r="D117" s="2"/>
      <c r="E117" s="2"/>
      <c r="G117" s="2"/>
      <c r="H117" s="2"/>
    </row>
    <row r="118" spans="4:8" ht="22.5" customHeight="1" x14ac:dyDescent="0.2">
      <c r="D118" s="2"/>
      <c r="E118" s="2"/>
      <c r="G118" s="2"/>
      <c r="H118" s="2"/>
    </row>
    <row r="119" spans="4:8" ht="22.5" customHeight="1" x14ac:dyDescent="0.2">
      <c r="D119" s="2"/>
      <c r="E119" s="2"/>
      <c r="G119" s="2"/>
      <c r="H119" s="2"/>
    </row>
    <row r="120" spans="4:8" ht="22.5" customHeight="1" x14ac:dyDescent="0.2">
      <c r="D120" s="2"/>
      <c r="E120" s="2"/>
      <c r="G120" s="2"/>
      <c r="H120" s="2"/>
    </row>
    <row r="121" spans="4:8" ht="22.5" customHeight="1" x14ac:dyDescent="0.2">
      <c r="D121" s="2"/>
      <c r="E121" s="2"/>
      <c r="G121" s="2"/>
      <c r="H121" s="2"/>
    </row>
    <row r="122" spans="4:8" ht="22.5" customHeight="1" x14ac:dyDescent="0.2">
      <c r="D122" s="2"/>
      <c r="E122" s="2"/>
      <c r="G122" s="2"/>
      <c r="H122" s="2"/>
    </row>
    <row r="123" spans="4:8" ht="22.5" customHeight="1" x14ac:dyDescent="0.2">
      <c r="D123" s="2"/>
      <c r="E123" s="2"/>
      <c r="G123" s="2"/>
      <c r="H123" s="2"/>
    </row>
    <row r="124" spans="4:8" ht="22.5" customHeight="1" x14ac:dyDescent="0.2">
      <c r="D124" s="2"/>
      <c r="E124" s="2"/>
      <c r="G124" s="2"/>
      <c r="H124" s="2"/>
    </row>
    <row r="125" spans="4:8" ht="22.5" customHeight="1" x14ac:dyDescent="0.2">
      <c r="D125" s="2"/>
      <c r="E125" s="2"/>
      <c r="G125" s="2"/>
      <c r="H125" s="2"/>
    </row>
    <row r="126" spans="4:8" ht="22.5" customHeight="1" x14ac:dyDescent="0.2">
      <c r="D126" s="2"/>
      <c r="E126" s="2"/>
      <c r="G126" s="2"/>
      <c r="H126" s="2"/>
    </row>
    <row r="127" spans="4:8" ht="22.5" customHeight="1" x14ac:dyDescent="0.2">
      <c r="D127" s="2"/>
      <c r="E127" s="2"/>
      <c r="G127" s="2"/>
      <c r="H127" s="2"/>
    </row>
    <row r="128" spans="4:8" ht="22.5" customHeight="1" x14ac:dyDescent="0.2">
      <c r="D128" s="2"/>
      <c r="E128" s="2"/>
      <c r="G128" s="2"/>
      <c r="H128" s="2"/>
    </row>
    <row r="129" spans="4:8" ht="22.5" customHeight="1" x14ac:dyDescent="0.2">
      <c r="D129" s="2"/>
      <c r="E129" s="2"/>
      <c r="G129" s="2"/>
      <c r="H129" s="2"/>
    </row>
    <row r="130" spans="4:8" ht="22.5" customHeight="1" x14ac:dyDescent="0.2">
      <c r="D130" s="2"/>
      <c r="E130" s="2"/>
      <c r="G130" s="2"/>
      <c r="H130" s="2"/>
    </row>
    <row r="131" spans="4:8" ht="22.5" customHeight="1" x14ac:dyDescent="0.2">
      <c r="D131" s="2"/>
      <c r="E131" s="2"/>
      <c r="G131" s="2"/>
      <c r="H131" s="2"/>
    </row>
    <row r="132" spans="4:8" ht="22.5" customHeight="1" x14ac:dyDescent="0.2">
      <c r="D132" s="2"/>
      <c r="E132" s="2"/>
      <c r="G132" s="2"/>
      <c r="H132" s="2"/>
    </row>
    <row r="133" spans="4:8" ht="22.5" customHeight="1" x14ac:dyDescent="0.2">
      <c r="D133" s="2"/>
      <c r="E133" s="2"/>
      <c r="G133" s="2"/>
      <c r="H133" s="2"/>
    </row>
    <row r="134" spans="4:8" ht="22.5" customHeight="1" x14ac:dyDescent="0.2">
      <c r="D134" s="2"/>
      <c r="E134" s="2"/>
      <c r="G134" s="2"/>
      <c r="H134" s="2"/>
    </row>
    <row r="135" spans="4:8" ht="22.5" customHeight="1" x14ac:dyDescent="0.2">
      <c r="D135" s="2"/>
      <c r="E135" s="2"/>
      <c r="G135" s="2"/>
      <c r="H135" s="2"/>
    </row>
    <row r="136" spans="4:8" ht="22.5" customHeight="1" x14ac:dyDescent="0.2">
      <c r="D136" s="2"/>
      <c r="E136" s="2"/>
      <c r="G136" s="2"/>
      <c r="H136" s="2"/>
    </row>
    <row r="137" spans="4:8" ht="22.5" customHeight="1" x14ac:dyDescent="0.2">
      <c r="D137" s="2"/>
      <c r="E137" s="2"/>
      <c r="G137" s="2"/>
      <c r="H137" s="2"/>
    </row>
    <row r="138" spans="4:8" ht="22.5" customHeight="1" x14ac:dyDescent="0.2">
      <c r="D138" s="2"/>
      <c r="E138" s="2"/>
      <c r="G138" s="2"/>
      <c r="H138" s="2"/>
    </row>
    <row r="139" spans="4:8" ht="22.5" customHeight="1" x14ac:dyDescent="0.2">
      <c r="D139" s="2"/>
      <c r="E139" s="2"/>
      <c r="G139" s="2"/>
      <c r="H139" s="2"/>
    </row>
    <row r="140" spans="4:8" ht="22.5" customHeight="1" x14ac:dyDescent="0.2">
      <c r="D140" s="2"/>
      <c r="E140" s="2"/>
      <c r="G140" s="2"/>
      <c r="H140" s="2"/>
    </row>
    <row r="141" spans="4:8" ht="22.5" customHeight="1" x14ac:dyDescent="0.2">
      <c r="D141" s="2"/>
      <c r="E141" s="2"/>
      <c r="G141" s="2"/>
      <c r="H141" s="2"/>
    </row>
    <row r="142" spans="4:8" ht="22.5" customHeight="1" x14ac:dyDescent="0.2">
      <c r="D142" s="2"/>
      <c r="E142" s="2"/>
      <c r="G142" s="2"/>
      <c r="H142" s="2"/>
    </row>
    <row r="143" spans="4:8" ht="22.5" customHeight="1" x14ac:dyDescent="0.2">
      <c r="D143" s="2"/>
      <c r="E143" s="2"/>
      <c r="G143" s="2"/>
      <c r="H143" s="2"/>
    </row>
    <row r="144" spans="4:8" ht="22.5" customHeight="1" x14ac:dyDescent="0.2">
      <c r="D144" s="2"/>
      <c r="E144" s="2"/>
      <c r="G144" s="2"/>
      <c r="H144" s="2"/>
    </row>
    <row r="145" spans="4:8" ht="22.5" customHeight="1" x14ac:dyDescent="0.2">
      <c r="D145" s="2"/>
      <c r="E145" s="2"/>
      <c r="G145" s="2"/>
      <c r="H145" s="2"/>
    </row>
    <row r="146" spans="4:8" ht="22.5" customHeight="1" x14ac:dyDescent="0.2">
      <c r="D146" s="2"/>
      <c r="E146" s="2"/>
      <c r="G146" s="2"/>
      <c r="H146" s="2"/>
    </row>
    <row r="147" spans="4:8" ht="22.5" customHeight="1" x14ac:dyDescent="0.2">
      <c r="D147" s="2"/>
      <c r="E147" s="2"/>
      <c r="G147" s="2"/>
      <c r="H147" s="2"/>
    </row>
    <row r="148" spans="4:8" ht="22.5" customHeight="1" x14ac:dyDescent="0.2">
      <c r="D148" s="2"/>
      <c r="E148" s="2"/>
      <c r="G148" s="2"/>
      <c r="H148" s="2"/>
    </row>
    <row r="149" spans="4:8" ht="22.5" customHeight="1" x14ac:dyDescent="0.2">
      <c r="D149" s="2"/>
      <c r="E149" s="2"/>
      <c r="G149" s="2"/>
      <c r="H149" s="2"/>
    </row>
    <row r="150" spans="4:8" ht="22.5" customHeight="1" x14ac:dyDescent="0.2">
      <c r="D150" s="2"/>
      <c r="E150" s="2"/>
      <c r="G150" s="2"/>
      <c r="H150" s="2"/>
    </row>
    <row r="151" spans="4:8" ht="22.5" customHeight="1" x14ac:dyDescent="0.2">
      <c r="D151" s="2"/>
      <c r="E151" s="2"/>
      <c r="G151" s="2"/>
      <c r="H151" s="2"/>
    </row>
    <row r="152" spans="4:8" ht="22.5" customHeight="1" x14ac:dyDescent="0.2">
      <c r="D152" s="2"/>
      <c r="E152" s="2"/>
      <c r="G152" s="2"/>
      <c r="H152" s="2"/>
    </row>
    <row r="153" spans="4:8" ht="22.5" customHeight="1" x14ac:dyDescent="0.2">
      <c r="D153" s="2"/>
      <c r="E153" s="2"/>
      <c r="G153" s="2"/>
      <c r="H153" s="2"/>
    </row>
    <row r="154" spans="4:8" ht="22.5" customHeight="1" x14ac:dyDescent="0.2">
      <c r="D154" s="2"/>
      <c r="E154" s="2"/>
      <c r="G154" s="2"/>
      <c r="H154" s="2"/>
    </row>
    <row r="155" spans="4:8" ht="22.5" customHeight="1" x14ac:dyDescent="0.2">
      <c r="D155" s="2"/>
      <c r="E155" s="2"/>
      <c r="G155" s="2"/>
      <c r="H155" s="2"/>
    </row>
    <row r="156" spans="4:8" ht="22.5" customHeight="1" x14ac:dyDescent="0.2">
      <c r="D156" s="2"/>
      <c r="E156" s="2"/>
      <c r="G156" s="2"/>
      <c r="H156" s="2"/>
    </row>
    <row r="157" spans="4:8" ht="22.5" customHeight="1" x14ac:dyDescent="0.2">
      <c r="D157" s="2"/>
      <c r="E157" s="2"/>
      <c r="G157" s="2"/>
      <c r="H157" s="2"/>
    </row>
    <row r="158" spans="4:8" ht="22.5" customHeight="1" x14ac:dyDescent="0.2">
      <c r="D158" s="2"/>
      <c r="E158" s="2"/>
      <c r="G158" s="2"/>
      <c r="H158" s="2"/>
    </row>
    <row r="159" spans="4:8" ht="22.5" customHeight="1" x14ac:dyDescent="0.2">
      <c r="D159" s="2"/>
      <c r="E159" s="2"/>
      <c r="G159" s="2"/>
      <c r="H159" s="2"/>
    </row>
    <row r="160" spans="4:8" ht="22.5" customHeight="1" x14ac:dyDescent="0.2">
      <c r="D160" s="2"/>
      <c r="E160" s="2"/>
      <c r="G160" s="2"/>
      <c r="H160" s="2"/>
    </row>
    <row r="161" spans="4:8" ht="22.5" customHeight="1" x14ac:dyDescent="0.2">
      <c r="D161" s="2"/>
      <c r="E161" s="2"/>
      <c r="G161" s="2"/>
      <c r="H161" s="2"/>
    </row>
    <row r="162" spans="4:8" ht="22.5" customHeight="1" x14ac:dyDescent="0.2">
      <c r="D162" s="2"/>
      <c r="E162" s="2"/>
      <c r="G162" s="2"/>
      <c r="H162" s="2"/>
    </row>
    <row r="163" spans="4:8" ht="22.5" customHeight="1" x14ac:dyDescent="0.2">
      <c r="D163" s="2"/>
      <c r="E163" s="2"/>
      <c r="G163" s="2"/>
      <c r="H163" s="2"/>
    </row>
    <row r="164" spans="4:8" ht="22.5" customHeight="1" x14ac:dyDescent="0.2">
      <c r="D164" s="2"/>
      <c r="E164" s="2"/>
      <c r="G164" s="2"/>
      <c r="H164" s="2"/>
    </row>
    <row r="165" spans="4:8" ht="22.5" customHeight="1" x14ac:dyDescent="0.2">
      <c r="D165" s="2"/>
      <c r="E165" s="2"/>
      <c r="G165" s="2"/>
      <c r="H165" s="2"/>
    </row>
    <row r="166" spans="4:8" ht="22.5" customHeight="1" x14ac:dyDescent="0.2">
      <c r="D166" s="2"/>
      <c r="E166" s="2"/>
      <c r="G166" s="2"/>
      <c r="H166" s="2"/>
    </row>
    <row r="167" spans="4:8" ht="22.5" customHeight="1" x14ac:dyDescent="0.2">
      <c r="D167" s="2"/>
      <c r="E167" s="2"/>
      <c r="G167" s="2"/>
      <c r="H167" s="2"/>
    </row>
    <row r="168" spans="4:8" ht="22.5" customHeight="1" x14ac:dyDescent="0.2">
      <c r="D168" s="2"/>
      <c r="E168" s="2"/>
      <c r="G168" s="2"/>
      <c r="H168" s="2"/>
    </row>
    <row r="169" spans="4:8" ht="22.5" customHeight="1" x14ac:dyDescent="0.2">
      <c r="D169" s="2"/>
      <c r="E169" s="2"/>
      <c r="G169" s="2"/>
      <c r="H169" s="2"/>
    </row>
    <row r="170" spans="4:8" ht="22.5" customHeight="1" x14ac:dyDescent="0.2">
      <c r="D170" s="2"/>
      <c r="E170" s="2"/>
      <c r="G170" s="2"/>
      <c r="H170" s="2"/>
    </row>
    <row r="171" spans="4:8" ht="22.5" customHeight="1" x14ac:dyDescent="0.2">
      <c r="D171" s="2"/>
      <c r="E171" s="2"/>
      <c r="G171" s="2"/>
      <c r="H171" s="2"/>
    </row>
    <row r="172" spans="4:8" ht="22.5" customHeight="1" x14ac:dyDescent="0.2">
      <c r="D172" s="2"/>
      <c r="E172" s="2"/>
      <c r="G172" s="2"/>
      <c r="H172" s="2"/>
    </row>
    <row r="173" spans="4:8" ht="22.5" customHeight="1" x14ac:dyDescent="0.2">
      <c r="D173" s="2"/>
      <c r="E173" s="2"/>
      <c r="G173" s="2"/>
      <c r="H173" s="2"/>
    </row>
    <row r="174" spans="4:8" ht="22.5" customHeight="1" x14ac:dyDescent="0.2">
      <c r="D174" s="2"/>
      <c r="E174" s="2"/>
      <c r="G174" s="2"/>
      <c r="H174" s="2"/>
    </row>
    <row r="175" spans="4:8" ht="22.5" customHeight="1" x14ac:dyDescent="0.2">
      <c r="D175" s="2"/>
      <c r="E175" s="2"/>
      <c r="G175" s="2"/>
      <c r="H175" s="2"/>
    </row>
    <row r="176" spans="4:8" ht="22.5" customHeight="1" x14ac:dyDescent="0.2">
      <c r="D176" s="2"/>
      <c r="E176" s="2"/>
      <c r="G176" s="2"/>
      <c r="H176" s="2"/>
    </row>
    <row r="177" spans="4:8" ht="22.5" customHeight="1" x14ac:dyDescent="0.2">
      <c r="D177" s="2"/>
      <c r="E177" s="2"/>
      <c r="G177" s="2"/>
      <c r="H177" s="2"/>
    </row>
    <row r="178" spans="4:8" ht="22.5" customHeight="1" x14ac:dyDescent="0.2">
      <c r="D178" s="2"/>
      <c r="E178" s="2"/>
      <c r="G178" s="2"/>
      <c r="H178" s="2"/>
    </row>
    <row r="179" spans="4:8" ht="22.5" customHeight="1" x14ac:dyDescent="0.2">
      <c r="D179" s="2"/>
      <c r="E179" s="2"/>
      <c r="G179" s="2"/>
      <c r="H179" s="2"/>
    </row>
    <row r="180" spans="4:8" ht="22.5" customHeight="1" x14ac:dyDescent="0.2">
      <c r="D180" s="2"/>
      <c r="E180" s="2"/>
      <c r="G180" s="2"/>
      <c r="H180" s="2"/>
    </row>
    <row r="181" spans="4:8" ht="22.5" customHeight="1" x14ac:dyDescent="0.2">
      <c r="D181" s="2"/>
      <c r="E181" s="2"/>
      <c r="G181" s="2"/>
      <c r="H181" s="2"/>
    </row>
    <row r="182" spans="4:8" ht="22.5" customHeight="1" x14ac:dyDescent="0.2">
      <c r="D182" s="2"/>
      <c r="E182" s="2"/>
      <c r="G182" s="2"/>
      <c r="H182" s="2"/>
    </row>
    <row r="183" spans="4:8" ht="22.5" customHeight="1" x14ac:dyDescent="0.2">
      <c r="D183" s="2"/>
      <c r="E183" s="2"/>
      <c r="G183" s="2"/>
      <c r="H183" s="2"/>
    </row>
    <row r="184" spans="4:8" ht="22.5" customHeight="1" x14ac:dyDescent="0.2">
      <c r="D184" s="2"/>
      <c r="E184" s="2"/>
      <c r="G184" s="2"/>
      <c r="H184" s="2"/>
    </row>
    <row r="185" spans="4:8" ht="22.5" customHeight="1" x14ac:dyDescent="0.2">
      <c r="D185" s="2"/>
      <c r="E185" s="2"/>
      <c r="G185" s="2"/>
      <c r="H185" s="2"/>
    </row>
    <row r="186" spans="4:8" ht="22.5" customHeight="1" x14ac:dyDescent="0.2">
      <c r="D186" s="2"/>
      <c r="E186" s="2"/>
      <c r="G186" s="2"/>
      <c r="H186" s="2"/>
    </row>
    <row r="187" spans="4:8" ht="22.5" customHeight="1" x14ac:dyDescent="0.2">
      <c r="D187" s="2"/>
      <c r="E187" s="2"/>
      <c r="G187" s="2"/>
      <c r="H187" s="2"/>
    </row>
    <row r="188" spans="4:8" ht="22.5" customHeight="1" x14ac:dyDescent="0.2">
      <c r="D188" s="2"/>
      <c r="E188" s="2"/>
      <c r="G188" s="2"/>
      <c r="H188" s="2"/>
    </row>
    <row r="189" spans="4:8" ht="22.5" customHeight="1" x14ac:dyDescent="0.2">
      <c r="D189" s="2"/>
      <c r="E189" s="2"/>
      <c r="G189" s="2"/>
      <c r="H189" s="2"/>
    </row>
    <row r="190" spans="4:8" ht="22.5" customHeight="1" x14ac:dyDescent="0.2">
      <c r="D190" s="2"/>
      <c r="E190" s="2"/>
      <c r="G190" s="2"/>
      <c r="H190" s="2"/>
    </row>
    <row r="191" spans="4:8" ht="22.5" customHeight="1" x14ac:dyDescent="0.2">
      <c r="D191" s="2"/>
      <c r="E191" s="2"/>
      <c r="G191" s="2"/>
      <c r="H191" s="2"/>
    </row>
    <row r="192" spans="4:8" ht="22.5" customHeight="1" x14ac:dyDescent="0.2">
      <c r="D192" s="2"/>
      <c r="E192" s="2"/>
      <c r="G192" s="2"/>
      <c r="H192" s="2"/>
    </row>
    <row r="193" spans="4:8" ht="22.5" customHeight="1" x14ac:dyDescent="0.2">
      <c r="D193" s="2"/>
      <c r="E193" s="2"/>
      <c r="G193" s="2"/>
      <c r="H193" s="2"/>
    </row>
    <row r="194" spans="4:8" ht="22.5" customHeight="1" x14ac:dyDescent="0.2">
      <c r="D194" s="2"/>
      <c r="E194" s="2"/>
      <c r="G194" s="2"/>
      <c r="H194" s="2"/>
    </row>
    <row r="195" spans="4:8" ht="22.5" customHeight="1" x14ac:dyDescent="0.2">
      <c r="D195" s="2"/>
      <c r="E195" s="2"/>
      <c r="G195" s="2"/>
      <c r="H195" s="2"/>
    </row>
    <row r="196" spans="4:8" ht="22.5" customHeight="1" x14ac:dyDescent="0.2">
      <c r="D196" s="2"/>
      <c r="E196" s="2"/>
      <c r="G196" s="2"/>
      <c r="H196" s="2"/>
    </row>
    <row r="197" spans="4:8" ht="22.5" customHeight="1" x14ac:dyDescent="0.2">
      <c r="D197" s="2"/>
      <c r="E197" s="2"/>
      <c r="G197" s="2"/>
      <c r="H197" s="2"/>
    </row>
    <row r="198" spans="4:8" ht="22.5" customHeight="1" x14ac:dyDescent="0.2">
      <c r="D198" s="2"/>
      <c r="E198" s="2"/>
      <c r="G198" s="2"/>
      <c r="H198" s="2"/>
    </row>
    <row r="199" spans="4:8" ht="22.5" customHeight="1" x14ac:dyDescent="0.2">
      <c r="D199" s="2"/>
      <c r="E199" s="2"/>
      <c r="G199" s="2"/>
      <c r="H199" s="2"/>
    </row>
    <row r="200" spans="4:8" ht="22.5" customHeight="1" x14ac:dyDescent="0.2">
      <c r="D200" s="2"/>
      <c r="E200" s="2"/>
      <c r="G200" s="2"/>
      <c r="H200" s="2"/>
    </row>
    <row r="201" spans="4:8" ht="22.5" customHeight="1" x14ac:dyDescent="0.2">
      <c r="D201" s="2"/>
      <c r="E201" s="2"/>
      <c r="G201" s="2"/>
      <c r="H201" s="2"/>
    </row>
    <row r="202" spans="4:8" ht="22.5" customHeight="1" x14ac:dyDescent="0.2">
      <c r="D202" s="2"/>
      <c r="E202" s="2"/>
      <c r="G202" s="2"/>
      <c r="H202" s="2"/>
    </row>
    <row r="203" spans="4:8" ht="22.5" customHeight="1" x14ac:dyDescent="0.2">
      <c r="D203" s="2"/>
      <c r="E203" s="2"/>
      <c r="G203" s="2"/>
      <c r="H203" s="2"/>
    </row>
    <row r="204" spans="4:8" ht="22.5" customHeight="1" x14ac:dyDescent="0.2">
      <c r="D204" s="2"/>
      <c r="E204" s="2"/>
      <c r="G204" s="2"/>
      <c r="H204" s="2"/>
    </row>
    <row r="205" spans="4:8" ht="22.5" customHeight="1" x14ac:dyDescent="0.2">
      <c r="D205" s="2"/>
      <c r="E205" s="2"/>
      <c r="G205" s="2"/>
      <c r="H205" s="2"/>
    </row>
    <row r="206" spans="4:8" ht="22.5" customHeight="1" x14ac:dyDescent="0.2">
      <c r="D206" s="2"/>
      <c r="E206" s="2"/>
      <c r="G206" s="2"/>
      <c r="H206" s="2"/>
    </row>
    <row r="207" spans="4:8" ht="22.5" customHeight="1" x14ac:dyDescent="0.2">
      <c r="D207" s="2"/>
      <c r="E207" s="2"/>
      <c r="G207" s="2"/>
      <c r="H207" s="2"/>
    </row>
    <row r="208" spans="4:8" ht="22.5" customHeight="1" x14ac:dyDescent="0.2">
      <c r="D208" s="2"/>
      <c r="E208" s="2"/>
      <c r="G208" s="2"/>
      <c r="H208" s="2"/>
    </row>
    <row r="209" spans="4:8" ht="22.5" customHeight="1" x14ac:dyDescent="0.2">
      <c r="D209" s="2"/>
      <c r="E209" s="2"/>
      <c r="G209" s="2"/>
      <c r="H209" s="2"/>
    </row>
    <row r="210" spans="4:8" ht="22.5" customHeight="1" x14ac:dyDescent="0.2">
      <c r="D210" s="2"/>
      <c r="E210" s="2"/>
      <c r="G210" s="2"/>
      <c r="H210" s="2"/>
    </row>
    <row r="211" spans="4:8" ht="22.5" customHeight="1" x14ac:dyDescent="0.2">
      <c r="D211" s="2"/>
      <c r="E211" s="2"/>
      <c r="G211" s="2"/>
      <c r="H211" s="2"/>
    </row>
    <row r="212" spans="4:8" ht="22.5" customHeight="1" x14ac:dyDescent="0.2">
      <c r="D212" s="2"/>
      <c r="E212" s="2"/>
      <c r="G212" s="2"/>
      <c r="H212" s="2"/>
    </row>
    <row r="213" spans="4:8" ht="22.5" customHeight="1" x14ac:dyDescent="0.2">
      <c r="D213" s="2"/>
      <c r="E213" s="2"/>
      <c r="G213" s="2"/>
      <c r="H213" s="2"/>
    </row>
    <row r="214" spans="4:8" ht="22.5" customHeight="1" x14ac:dyDescent="0.2">
      <c r="D214" s="2"/>
      <c r="E214" s="2"/>
      <c r="G214" s="2"/>
      <c r="H214" s="2"/>
    </row>
    <row r="215" spans="4:8" ht="22.5" customHeight="1" x14ac:dyDescent="0.2">
      <c r="D215" s="2"/>
      <c r="E215" s="2"/>
      <c r="G215" s="2"/>
      <c r="H215" s="2"/>
    </row>
    <row r="216" spans="4:8" ht="22.5" customHeight="1" x14ac:dyDescent="0.2">
      <c r="D216" s="2"/>
      <c r="E216" s="2"/>
      <c r="G216" s="2"/>
      <c r="H216" s="2"/>
    </row>
    <row r="217" spans="4:8" ht="22.5" customHeight="1" x14ac:dyDescent="0.2">
      <c r="D217" s="2"/>
      <c r="E217" s="2"/>
      <c r="G217" s="2"/>
      <c r="H217" s="2"/>
    </row>
    <row r="218" spans="4:8" ht="22.5" customHeight="1" x14ac:dyDescent="0.2">
      <c r="D218" s="2"/>
      <c r="E218" s="2"/>
      <c r="G218" s="2"/>
      <c r="H218" s="2"/>
    </row>
    <row r="219" spans="4:8" ht="22.5" customHeight="1" x14ac:dyDescent="0.2">
      <c r="D219" s="2"/>
      <c r="E219" s="2"/>
      <c r="G219" s="2"/>
      <c r="H219" s="2"/>
    </row>
    <row r="220" spans="4:8" ht="22.5" customHeight="1" x14ac:dyDescent="0.2">
      <c r="D220" s="2"/>
      <c r="E220" s="2"/>
      <c r="G220" s="2"/>
      <c r="H220" s="2"/>
    </row>
    <row r="221" spans="4:8" ht="22.5" customHeight="1" x14ac:dyDescent="0.2">
      <c r="D221" s="2"/>
      <c r="E221" s="2"/>
      <c r="G221" s="2"/>
      <c r="H221" s="2"/>
    </row>
    <row r="222" spans="4:8" ht="22.5" customHeight="1" x14ac:dyDescent="0.2">
      <c r="D222" s="2"/>
      <c r="E222" s="2"/>
      <c r="G222" s="2"/>
      <c r="H222" s="2"/>
    </row>
    <row r="223" spans="4:8" ht="22.5" customHeight="1" x14ac:dyDescent="0.2">
      <c r="D223" s="2"/>
      <c r="E223" s="2"/>
      <c r="G223" s="2"/>
      <c r="H223" s="2"/>
    </row>
    <row r="224" spans="4:8" ht="22.5" customHeight="1" x14ac:dyDescent="0.2">
      <c r="D224" s="2"/>
      <c r="E224" s="2"/>
      <c r="G224" s="2"/>
      <c r="H224" s="2"/>
    </row>
    <row r="225" spans="4:8" ht="22.5" customHeight="1" x14ac:dyDescent="0.2">
      <c r="D225" s="2"/>
      <c r="E225" s="2"/>
      <c r="G225" s="2"/>
      <c r="H225" s="2"/>
    </row>
    <row r="226" spans="4:8" ht="22.5" customHeight="1" x14ac:dyDescent="0.2">
      <c r="D226" s="2"/>
      <c r="E226" s="2"/>
      <c r="G226" s="2"/>
      <c r="H226" s="2"/>
    </row>
    <row r="227" spans="4:8" ht="22.5" customHeight="1" x14ac:dyDescent="0.2">
      <c r="D227" s="2"/>
      <c r="E227" s="2"/>
      <c r="G227" s="2"/>
      <c r="H227" s="2"/>
    </row>
    <row r="228" spans="4:8" ht="22.5" customHeight="1" x14ac:dyDescent="0.2">
      <c r="D228" s="2"/>
      <c r="E228" s="2"/>
      <c r="G228" s="2"/>
      <c r="H228" s="2"/>
    </row>
    <row r="229" spans="4:8" ht="22.5" customHeight="1" x14ac:dyDescent="0.2">
      <c r="D229" s="2"/>
      <c r="E229" s="2"/>
      <c r="G229" s="2"/>
      <c r="H229" s="2"/>
    </row>
    <row r="230" spans="4:8" ht="22.5" customHeight="1" x14ac:dyDescent="0.2">
      <c r="D230" s="2"/>
      <c r="E230" s="2"/>
      <c r="G230" s="2"/>
      <c r="H230" s="2"/>
    </row>
    <row r="231" spans="4:8" ht="22.5" customHeight="1" x14ac:dyDescent="0.2">
      <c r="D231" s="2"/>
      <c r="E231" s="2"/>
      <c r="G231" s="2"/>
      <c r="H231" s="2"/>
    </row>
    <row r="232" spans="4:8" ht="22.5" customHeight="1" x14ac:dyDescent="0.2">
      <c r="D232" s="2"/>
      <c r="E232" s="2"/>
      <c r="G232" s="2"/>
      <c r="H232" s="2"/>
    </row>
    <row r="233" spans="4:8" ht="22.5" customHeight="1" x14ac:dyDescent="0.2">
      <c r="D233" s="2"/>
      <c r="E233" s="2"/>
      <c r="G233" s="2"/>
      <c r="H233" s="2"/>
    </row>
    <row r="234" spans="4:8" ht="22.5" customHeight="1" x14ac:dyDescent="0.2">
      <c r="D234" s="2"/>
      <c r="E234" s="2"/>
      <c r="G234" s="2"/>
      <c r="H234" s="2"/>
    </row>
    <row r="235" spans="4:8" ht="22.5" customHeight="1" x14ac:dyDescent="0.2">
      <c r="D235" s="2"/>
      <c r="E235" s="2"/>
      <c r="G235" s="2"/>
      <c r="H235" s="2"/>
    </row>
    <row r="236" spans="4:8" ht="22.5" customHeight="1" x14ac:dyDescent="0.2">
      <c r="D236" s="2"/>
      <c r="E236" s="2"/>
      <c r="G236" s="2"/>
      <c r="H236" s="2"/>
    </row>
    <row r="237" spans="4:8" ht="22.5" customHeight="1" x14ac:dyDescent="0.2">
      <c r="D237" s="2"/>
      <c r="E237" s="2"/>
      <c r="G237" s="2"/>
      <c r="H237" s="2"/>
    </row>
    <row r="238" spans="4:8" ht="22.5" customHeight="1" x14ac:dyDescent="0.2">
      <c r="D238" s="2"/>
      <c r="E238" s="2"/>
      <c r="G238" s="2"/>
      <c r="H238" s="2"/>
    </row>
    <row r="239" spans="4:8" ht="22.5" customHeight="1" x14ac:dyDescent="0.2">
      <c r="D239" s="2"/>
      <c r="E239" s="2"/>
      <c r="G239" s="2"/>
      <c r="H239" s="2"/>
    </row>
    <row r="240" spans="4:8" ht="22.5" customHeight="1" x14ac:dyDescent="0.2">
      <c r="D240" s="2"/>
      <c r="E240" s="2"/>
      <c r="G240" s="2"/>
      <c r="H240" s="2"/>
    </row>
    <row r="241" spans="4:8" ht="22.5" customHeight="1" x14ac:dyDescent="0.2">
      <c r="D241" s="2"/>
      <c r="E241" s="2"/>
      <c r="G241" s="2"/>
      <c r="H241" s="2"/>
    </row>
    <row r="242" spans="4:8" ht="22.5" customHeight="1" x14ac:dyDescent="0.2">
      <c r="D242" s="2"/>
      <c r="E242" s="2"/>
      <c r="G242" s="2"/>
      <c r="H242" s="2"/>
    </row>
    <row r="243" spans="4:8" ht="22.5" customHeight="1" x14ac:dyDescent="0.2">
      <c r="D243" s="2"/>
      <c r="E243" s="2"/>
      <c r="G243" s="2"/>
      <c r="H243" s="2"/>
    </row>
    <row r="244" spans="4:8" ht="22.5" customHeight="1" x14ac:dyDescent="0.2">
      <c r="D244" s="2"/>
      <c r="E244" s="2"/>
      <c r="G244" s="2"/>
      <c r="H244" s="2"/>
    </row>
    <row r="245" spans="4:8" ht="22.5" customHeight="1" x14ac:dyDescent="0.2">
      <c r="D245" s="2"/>
      <c r="E245" s="2"/>
      <c r="G245" s="2"/>
      <c r="H245" s="2"/>
    </row>
    <row r="246" spans="4:8" ht="22.5" customHeight="1" x14ac:dyDescent="0.2">
      <c r="D246" s="2"/>
      <c r="E246" s="2"/>
      <c r="G246" s="2"/>
      <c r="H246" s="2"/>
    </row>
    <row r="247" spans="4:8" ht="22.5" customHeight="1" x14ac:dyDescent="0.2">
      <c r="D247" s="2"/>
      <c r="E247" s="2"/>
      <c r="G247" s="2"/>
      <c r="H247" s="2"/>
    </row>
    <row r="248" spans="4:8" ht="22.5" customHeight="1" x14ac:dyDescent="0.2">
      <c r="D248" s="2"/>
      <c r="E248" s="2"/>
      <c r="G248" s="2"/>
      <c r="H248" s="2"/>
    </row>
    <row r="249" spans="4:8" ht="22.5" customHeight="1" x14ac:dyDescent="0.2">
      <c r="D249" s="2"/>
      <c r="E249" s="2"/>
      <c r="G249" s="2"/>
      <c r="H249" s="2"/>
    </row>
    <row r="250" spans="4:8" ht="22.5" customHeight="1" x14ac:dyDescent="0.2">
      <c r="D250" s="2"/>
      <c r="E250" s="2"/>
      <c r="G250" s="2"/>
      <c r="H250" s="2"/>
    </row>
    <row r="251" spans="4:8" ht="22.5" customHeight="1" x14ac:dyDescent="0.2">
      <c r="D251" s="2"/>
      <c r="E251" s="2"/>
      <c r="G251" s="2"/>
      <c r="H251" s="2"/>
    </row>
    <row r="252" spans="4:8" ht="22.5" customHeight="1" x14ac:dyDescent="0.2">
      <c r="D252" s="2"/>
      <c r="E252" s="2"/>
      <c r="G252" s="2"/>
      <c r="H252" s="2"/>
    </row>
    <row r="253" spans="4:8" ht="22.5" customHeight="1" x14ac:dyDescent="0.2">
      <c r="D253" s="2"/>
      <c r="E253" s="2"/>
      <c r="G253" s="2"/>
      <c r="H253" s="2"/>
    </row>
    <row r="254" spans="4:8" ht="22.5" customHeight="1" x14ac:dyDescent="0.2">
      <c r="D254" s="2"/>
      <c r="E254" s="2"/>
      <c r="G254" s="2"/>
      <c r="H254" s="2"/>
    </row>
    <row r="255" spans="4:8" ht="22.5" customHeight="1" x14ac:dyDescent="0.2">
      <c r="D255" s="2"/>
      <c r="E255" s="2"/>
      <c r="G255" s="2"/>
      <c r="H255" s="2"/>
    </row>
    <row r="256" spans="4:8" ht="22.5" customHeight="1" x14ac:dyDescent="0.2">
      <c r="D256" s="2"/>
      <c r="E256" s="2"/>
      <c r="G256" s="2"/>
      <c r="H256" s="2"/>
    </row>
    <row r="257" spans="4:8" ht="22.5" customHeight="1" x14ac:dyDescent="0.2">
      <c r="D257" s="2"/>
      <c r="E257" s="2"/>
      <c r="G257" s="2"/>
      <c r="H257" s="2"/>
    </row>
    <row r="258" spans="4:8" ht="22.5" customHeight="1" x14ac:dyDescent="0.2">
      <c r="D258" s="2"/>
      <c r="E258" s="2"/>
      <c r="G258" s="2"/>
      <c r="H258" s="2"/>
    </row>
    <row r="259" spans="4:8" ht="22.5" customHeight="1" x14ac:dyDescent="0.2">
      <c r="D259" s="2"/>
      <c r="E259" s="2"/>
      <c r="G259" s="2"/>
      <c r="H259" s="2"/>
    </row>
    <row r="260" spans="4:8" ht="22.5" customHeight="1" x14ac:dyDescent="0.2">
      <c r="D260" s="2"/>
      <c r="E260" s="2"/>
      <c r="G260" s="2"/>
      <c r="H260" s="2"/>
    </row>
    <row r="261" spans="4:8" ht="22.5" customHeight="1" x14ac:dyDescent="0.2">
      <c r="D261" s="2"/>
      <c r="E261" s="2"/>
      <c r="G261" s="2"/>
      <c r="H261" s="2"/>
    </row>
    <row r="262" spans="4:8" ht="22.5" customHeight="1" x14ac:dyDescent="0.2">
      <c r="D262" s="2"/>
      <c r="E262" s="2"/>
      <c r="G262" s="2"/>
      <c r="H262" s="2"/>
    </row>
    <row r="263" spans="4:8" ht="22.5" customHeight="1" x14ac:dyDescent="0.2">
      <c r="D263" s="2"/>
      <c r="E263" s="2"/>
      <c r="G263" s="2"/>
      <c r="H263" s="2"/>
    </row>
    <row r="264" spans="4:8" ht="22.5" customHeight="1" x14ac:dyDescent="0.2">
      <c r="D264" s="2"/>
      <c r="E264" s="2"/>
      <c r="G264" s="2"/>
      <c r="H264" s="2"/>
    </row>
    <row r="265" spans="4:8" ht="22.5" customHeight="1" x14ac:dyDescent="0.2">
      <c r="D265" s="2"/>
      <c r="E265" s="2"/>
      <c r="G265" s="2"/>
      <c r="H265" s="2"/>
    </row>
    <row r="266" spans="4:8" ht="22.5" customHeight="1" x14ac:dyDescent="0.2">
      <c r="D266" s="2"/>
      <c r="E266" s="2"/>
      <c r="G266" s="2"/>
      <c r="H266" s="2"/>
    </row>
    <row r="267" spans="4:8" ht="22.5" customHeight="1" x14ac:dyDescent="0.2">
      <c r="D267" s="2"/>
      <c r="E267" s="2"/>
      <c r="G267" s="2"/>
      <c r="H267" s="2"/>
    </row>
    <row r="268" spans="4:8" ht="22.5" customHeight="1" x14ac:dyDescent="0.2">
      <c r="D268" s="2"/>
      <c r="E268" s="2"/>
      <c r="G268" s="2"/>
      <c r="H268" s="2"/>
    </row>
    <row r="269" spans="4:8" ht="22.5" customHeight="1" x14ac:dyDescent="0.2">
      <c r="D269" s="2"/>
      <c r="E269" s="2"/>
      <c r="G269" s="2"/>
      <c r="H269" s="2"/>
    </row>
    <row r="270" spans="4:8" ht="22.5" customHeight="1" x14ac:dyDescent="0.2">
      <c r="D270" s="2"/>
      <c r="E270" s="2"/>
      <c r="G270" s="2"/>
      <c r="H270" s="2"/>
    </row>
    <row r="271" spans="4:8" ht="22.5" customHeight="1" x14ac:dyDescent="0.2">
      <c r="D271" s="2"/>
      <c r="E271" s="2"/>
      <c r="G271" s="2"/>
      <c r="H271" s="2"/>
    </row>
    <row r="272" spans="4:8" ht="22.5" customHeight="1" x14ac:dyDescent="0.2">
      <c r="D272" s="2"/>
      <c r="E272" s="2"/>
      <c r="G272" s="2"/>
      <c r="H272" s="2"/>
    </row>
    <row r="273" spans="4:8" ht="22.5" customHeight="1" x14ac:dyDescent="0.2">
      <c r="D273" s="2"/>
      <c r="E273" s="2"/>
      <c r="G273" s="2"/>
      <c r="H273" s="2"/>
    </row>
    <row r="274" spans="4:8" ht="22.5" customHeight="1" x14ac:dyDescent="0.2">
      <c r="D274" s="2"/>
      <c r="E274" s="2"/>
      <c r="G274" s="2"/>
      <c r="H274" s="2"/>
    </row>
    <row r="275" spans="4:8" ht="22.5" customHeight="1" x14ac:dyDescent="0.2">
      <c r="D275" s="2"/>
      <c r="E275" s="2"/>
      <c r="G275" s="2"/>
      <c r="H275" s="2"/>
    </row>
    <row r="276" spans="4:8" ht="22.5" customHeight="1" x14ac:dyDescent="0.2">
      <c r="D276" s="2"/>
      <c r="E276" s="2"/>
      <c r="G276" s="2"/>
      <c r="H276" s="2"/>
    </row>
    <row r="277" spans="4:8" ht="22.5" customHeight="1" x14ac:dyDescent="0.2">
      <c r="D277" s="2"/>
      <c r="E277" s="2"/>
      <c r="G277" s="2"/>
      <c r="H277" s="2"/>
    </row>
    <row r="278" spans="4:8" ht="22.5" customHeight="1" x14ac:dyDescent="0.2">
      <c r="D278" s="2"/>
      <c r="E278" s="2"/>
      <c r="G278" s="2"/>
      <c r="H278" s="2"/>
    </row>
    <row r="279" spans="4:8" ht="22.5" customHeight="1" x14ac:dyDescent="0.2">
      <c r="D279" s="2"/>
      <c r="E279" s="2"/>
      <c r="G279" s="2"/>
      <c r="H279" s="2"/>
    </row>
    <row r="280" spans="4:8" ht="22.5" customHeight="1" x14ac:dyDescent="0.2">
      <c r="D280" s="2"/>
      <c r="E280" s="2"/>
      <c r="G280" s="2"/>
      <c r="H280" s="2"/>
    </row>
    <row r="281" spans="4:8" ht="22.5" customHeight="1" x14ac:dyDescent="0.2">
      <c r="D281" s="2"/>
      <c r="E281" s="2"/>
      <c r="G281" s="2"/>
      <c r="H281" s="2"/>
    </row>
    <row r="282" spans="4:8" ht="22.5" customHeight="1" x14ac:dyDescent="0.2">
      <c r="D282" s="2"/>
      <c r="E282" s="2"/>
      <c r="G282" s="2"/>
      <c r="H282" s="2"/>
    </row>
    <row r="283" spans="4:8" ht="22.5" customHeight="1" x14ac:dyDescent="0.2">
      <c r="D283" s="2"/>
      <c r="E283" s="2"/>
      <c r="G283" s="2"/>
      <c r="H283" s="2"/>
    </row>
    <row r="284" spans="4:8" ht="22.5" customHeight="1" x14ac:dyDescent="0.2">
      <c r="D284" s="2"/>
      <c r="E284" s="2"/>
      <c r="G284" s="2"/>
      <c r="H284" s="2"/>
    </row>
    <row r="285" spans="4:8" ht="22.5" customHeight="1" x14ac:dyDescent="0.2">
      <c r="D285" s="2"/>
      <c r="E285" s="2"/>
      <c r="G285" s="2"/>
      <c r="H285" s="2"/>
    </row>
    <row r="286" spans="4:8" ht="22.5" customHeight="1" x14ac:dyDescent="0.2">
      <c r="D286" s="2"/>
      <c r="E286" s="2"/>
      <c r="G286" s="2"/>
      <c r="H286" s="2"/>
    </row>
    <row r="287" spans="4:8" ht="22.5" customHeight="1" x14ac:dyDescent="0.2">
      <c r="D287" s="2"/>
      <c r="E287" s="2"/>
      <c r="G287" s="2"/>
      <c r="H287" s="2"/>
    </row>
    <row r="288" spans="4:8" ht="22.5" customHeight="1" x14ac:dyDescent="0.2">
      <c r="D288" s="2"/>
      <c r="E288" s="2"/>
      <c r="G288" s="2"/>
      <c r="H288" s="2"/>
    </row>
    <row r="289" spans="4:8" ht="22.5" customHeight="1" x14ac:dyDescent="0.2">
      <c r="D289" s="2"/>
      <c r="E289" s="2"/>
      <c r="G289" s="2"/>
      <c r="H289" s="2"/>
    </row>
    <row r="290" spans="4:8" ht="22.5" customHeight="1" x14ac:dyDescent="0.2">
      <c r="D290" s="2"/>
      <c r="E290" s="2"/>
      <c r="G290" s="2"/>
      <c r="H290" s="2"/>
    </row>
    <row r="291" spans="4:8" ht="22.5" customHeight="1" x14ac:dyDescent="0.2">
      <c r="D291" s="2"/>
      <c r="E291" s="2"/>
      <c r="G291" s="2"/>
      <c r="H291" s="2"/>
    </row>
    <row r="292" spans="4:8" ht="22.5" customHeight="1" x14ac:dyDescent="0.2">
      <c r="D292" s="2"/>
      <c r="E292" s="2"/>
      <c r="G292" s="2"/>
      <c r="H292" s="2"/>
    </row>
    <row r="293" spans="4:8" ht="22.5" customHeight="1" x14ac:dyDescent="0.2">
      <c r="D293" s="2"/>
      <c r="E293" s="2"/>
      <c r="G293" s="2"/>
      <c r="H293" s="2"/>
    </row>
    <row r="294" spans="4:8" ht="22.5" customHeight="1" x14ac:dyDescent="0.2">
      <c r="D294" s="2"/>
      <c r="E294" s="2"/>
      <c r="G294" s="2"/>
      <c r="H294" s="2"/>
    </row>
    <row r="295" spans="4:8" ht="22.5" customHeight="1" x14ac:dyDescent="0.2">
      <c r="D295" s="2"/>
      <c r="E295" s="2"/>
      <c r="G295" s="2"/>
      <c r="H295" s="2"/>
    </row>
    <row r="296" spans="4:8" ht="22.5" customHeight="1" x14ac:dyDescent="0.2">
      <c r="D296" s="2"/>
      <c r="E296" s="2"/>
      <c r="G296" s="2"/>
      <c r="H296" s="2"/>
    </row>
    <row r="297" spans="4:8" ht="22.5" customHeight="1" x14ac:dyDescent="0.2">
      <c r="D297" s="2"/>
      <c r="E297" s="2"/>
      <c r="G297" s="2"/>
      <c r="H297" s="2"/>
    </row>
    <row r="298" spans="4:8" ht="22.5" customHeight="1" x14ac:dyDescent="0.2">
      <c r="D298" s="2"/>
      <c r="E298" s="2"/>
      <c r="G298" s="2"/>
      <c r="H298" s="2"/>
    </row>
    <row r="299" spans="4:8" ht="22.5" customHeight="1" x14ac:dyDescent="0.2">
      <c r="D299" s="2"/>
      <c r="E299" s="2"/>
      <c r="G299" s="2"/>
      <c r="H299" s="2"/>
    </row>
    <row r="300" spans="4:8" ht="22.5" customHeight="1" x14ac:dyDescent="0.2">
      <c r="D300" s="2"/>
      <c r="E300" s="2"/>
      <c r="G300" s="2"/>
      <c r="H300" s="2"/>
    </row>
    <row r="301" spans="4:8" ht="22.5" customHeight="1" x14ac:dyDescent="0.2">
      <c r="D301" s="2"/>
      <c r="E301" s="2"/>
      <c r="G301" s="2"/>
      <c r="H301" s="2"/>
    </row>
    <row r="302" spans="4:8" ht="22.5" customHeight="1" x14ac:dyDescent="0.2">
      <c r="D302" s="2"/>
      <c r="E302" s="2"/>
      <c r="G302" s="2"/>
      <c r="H302" s="2"/>
    </row>
    <row r="303" spans="4:8" ht="22.5" customHeight="1" x14ac:dyDescent="0.2">
      <c r="D303" s="2"/>
      <c r="E303" s="2"/>
      <c r="G303" s="2"/>
      <c r="H303" s="2"/>
    </row>
    <row r="304" spans="4:8" ht="22.5" customHeight="1" x14ac:dyDescent="0.2">
      <c r="D304" s="2"/>
      <c r="E304" s="2"/>
      <c r="G304" s="2"/>
      <c r="H304" s="2"/>
    </row>
    <row r="305" spans="4:8" ht="22.5" customHeight="1" x14ac:dyDescent="0.2">
      <c r="D305" s="2"/>
      <c r="E305" s="2"/>
      <c r="G305" s="2"/>
      <c r="H305" s="2"/>
    </row>
    <row r="306" spans="4:8" ht="22.5" customHeight="1" x14ac:dyDescent="0.2">
      <c r="D306" s="2"/>
      <c r="E306" s="2"/>
      <c r="G306" s="2"/>
      <c r="H306" s="2"/>
    </row>
    <row r="307" spans="4:8" ht="22.5" customHeight="1" x14ac:dyDescent="0.2">
      <c r="D307" s="2"/>
      <c r="E307" s="2"/>
      <c r="G307" s="2"/>
      <c r="H307" s="2"/>
    </row>
    <row r="308" spans="4:8" ht="22.5" customHeight="1" x14ac:dyDescent="0.2">
      <c r="D308" s="2"/>
      <c r="E308" s="2"/>
      <c r="G308" s="2"/>
      <c r="H308" s="2"/>
    </row>
    <row r="309" spans="4:8" ht="22.5" customHeight="1" x14ac:dyDescent="0.2">
      <c r="D309" s="2"/>
      <c r="E309" s="2"/>
      <c r="G309" s="2"/>
      <c r="H309" s="2"/>
    </row>
    <row r="310" spans="4:8" ht="22.5" customHeight="1" x14ac:dyDescent="0.2">
      <c r="D310" s="2"/>
      <c r="E310" s="2"/>
      <c r="G310" s="2"/>
      <c r="H310" s="2"/>
    </row>
    <row r="311" spans="4:8" ht="22.5" customHeight="1" x14ac:dyDescent="0.2">
      <c r="D311" s="2"/>
      <c r="E311" s="2"/>
      <c r="G311" s="2"/>
      <c r="H311" s="2"/>
    </row>
    <row r="312" spans="4:8" ht="22.5" customHeight="1" x14ac:dyDescent="0.2">
      <c r="D312" s="2"/>
      <c r="E312" s="2"/>
      <c r="G312" s="2"/>
      <c r="H312" s="2"/>
    </row>
    <row r="313" spans="4:8" ht="22.5" customHeight="1" x14ac:dyDescent="0.2">
      <c r="D313" s="2"/>
      <c r="E313" s="2"/>
      <c r="G313" s="2"/>
      <c r="H313" s="2"/>
    </row>
    <row r="314" spans="4:8" ht="22.5" customHeight="1" x14ac:dyDescent="0.2">
      <c r="D314" s="2"/>
      <c r="E314" s="2"/>
      <c r="G314" s="2"/>
      <c r="H314" s="2"/>
    </row>
    <row r="315" spans="4:8" ht="22.5" customHeight="1" x14ac:dyDescent="0.2">
      <c r="D315" s="2"/>
      <c r="E315" s="2"/>
      <c r="G315" s="2"/>
      <c r="H315" s="2"/>
    </row>
    <row r="316" spans="4:8" ht="22.5" customHeight="1" x14ac:dyDescent="0.2">
      <c r="D316" s="2"/>
      <c r="E316" s="2"/>
      <c r="G316" s="2"/>
      <c r="H316" s="2"/>
    </row>
    <row r="317" spans="4:8" ht="22.5" customHeight="1" x14ac:dyDescent="0.2">
      <c r="D317" s="2"/>
      <c r="E317" s="2"/>
      <c r="G317" s="2"/>
      <c r="H317" s="2"/>
    </row>
    <row r="318" spans="4:8" ht="22.5" customHeight="1" x14ac:dyDescent="0.2">
      <c r="D318" s="2"/>
      <c r="E318" s="2"/>
      <c r="G318" s="2"/>
      <c r="H318" s="2"/>
    </row>
    <row r="319" spans="4:8" ht="22.5" customHeight="1" x14ac:dyDescent="0.2">
      <c r="D319" s="2"/>
      <c r="E319" s="2"/>
      <c r="G319" s="2"/>
      <c r="H319" s="2"/>
    </row>
    <row r="320" spans="4:8" ht="22.5" customHeight="1" x14ac:dyDescent="0.2">
      <c r="D320" s="2"/>
      <c r="E320" s="2"/>
      <c r="G320" s="2"/>
      <c r="H320" s="2"/>
    </row>
    <row r="321" spans="4:8" ht="22.5" customHeight="1" x14ac:dyDescent="0.2">
      <c r="D321" s="2"/>
      <c r="E321" s="2"/>
      <c r="G321" s="2"/>
      <c r="H321" s="2"/>
    </row>
    <row r="322" spans="4:8" ht="22.5" customHeight="1" x14ac:dyDescent="0.2">
      <c r="D322" s="2"/>
      <c r="E322" s="2"/>
      <c r="G322" s="2"/>
      <c r="H322" s="2"/>
    </row>
    <row r="323" spans="4:8" ht="22.5" customHeight="1" x14ac:dyDescent="0.2">
      <c r="D323" s="2"/>
      <c r="E323" s="2"/>
      <c r="G323" s="2"/>
      <c r="H323" s="2"/>
    </row>
    <row r="324" spans="4:8" ht="22.5" customHeight="1" x14ac:dyDescent="0.2">
      <c r="D324" s="2"/>
      <c r="E324" s="2"/>
      <c r="G324" s="2"/>
      <c r="H324" s="2"/>
    </row>
    <row r="325" spans="4:8" ht="22.5" customHeight="1" x14ac:dyDescent="0.2">
      <c r="D325" s="2"/>
      <c r="E325" s="2"/>
      <c r="G325" s="2"/>
      <c r="H325" s="2"/>
    </row>
    <row r="326" spans="4:8" ht="22.5" customHeight="1" x14ac:dyDescent="0.2">
      <c r="D326" s="2"/>
      <c r="E326" s="2"/>
      <c r="G326" s="2"/>
      <c r="H326" s="2"/>
    </row>
    <row r="327" spans="4:8" ht="22.5" customHeight="1" x14ac:dyDescent="0.2">
      <c r="D327" s="2"/>
      <c r="E327" s="2"/>
      <c r="G327" s="2"/>
      <c r="H327" s="2"/>
    </row>
    <row r="328" spans="4:8" ht="22.5" customHeight="1" x14ac:dyDescent="0.2">
      <c r="D328" s="2"/>
      <c r="E328" s="2"/>
      <c r="G328" s="2"/>
      <c r="H328" s="2"/>
    </row>
    <row r="329" spans="4:8" ht="22.5" customHeight="1" x14ac:dyDescent="0.2">
      <c r="D329" s="2"/>
      <c r="E329" s="2"/>
      <c r="G329" s="2"/>
      <c r="H329" s="2"/>
    </row>
    <row r="330" spans="4:8" ht="22.5" customHeight="1" x14ac:dyDescent="0.2">
      <c r="D330" s="2"/>
      <c r="E330" s="2"/>
      <c r="G330" s="2"/>
      <c r="H330" s="2"/>
    </row>
    <row r="331" spans="4:8" ht="22.5" customHeight="1" x14ac:dyDescent="0.2">
      <c r="D331" s="2"/>
      <c r="E331" s="2"/>
      <c r="G331" s="2"/>
      <c r="H331" s="2"/>
    </row>
    <row r="332" spans="4:8" ht="22.5" customHeight="1" x14ac:dyDescent="0.2">
      <c r="D332" s="2"/>
      <c r="E332" s="2"/>
      <c r="G332" s="2"/>
      <c r="H332" s="2"/>
    </row>
    <row r="333" spans="4:8" ht="22.5" customHeight="1" x14ac:dyDescent="0.2">
      <c r="D333" s="2"/>
      <c r="E333" s="2"/>
      <c r="G333" s="2"/>
      <c r="H333" s="2"/>
    </row>
    <row r="334" spans="4:8" ht="22.5" customHeight="1" x14ac:dyDescent="0.2">
      <c r="D334" s="2"/>
      <c r="E334" s="2"/>
      <c r="G334" s="2"/>
      <c r="H334" s="2"/>
    </row>
    <row r="335" spans="4:8" ht="22.5" customHeight="1" x14ac:dyDescent="0.2">
      <c r="D335" s="2"/>
      <c r="E335" s="2"/>
      <c r="G335" s="2"/>
      <c r="H335" s="2"/>
    </row>
    <row r="336" spans="4:8" ht="22.5" customHeight="1" x14ac:dyDescent="0.2">
      <c r="D336" s="2"/>
      <c r="E336" s="2"/>
      <c r="G336" s="2"/>
      <c r="H336" s="2"/>
    </row>
    <row r="337" spans="4:8" ht="22.5" customHeight="1" x14ac:dyDescent="0.2">
      <c r="D337" s="2"/>
      <c r="E337" s="2"/>
      <c r="G337" s="2"/>
      <c r="H337" s="2"/>
    </row>
    <row r="338" spans="4:8" ht="22.5" customHeight="1" x14ac:dyDescent="0.2">
      <c r="D338" s="2"/>
      <c r="E338" s="2"/>
      <c r="G338" s="2"/>
      <c r="H338" s="2"/>
    </row>
    <row r="339" spans="4:8" ht="22.5" customHeight="1" x14ac:dyDescent="0.2">
      <c r="D339" s="2"/>
      <c r="E339" s="2"/>
      <c r="G339" s="2"/>
      <c r="H339" s="2"/>
    </row>
    <row r="340" spans="4:8" ht="22.5" customHeight="1" x14ac:dyDescent="0.2">
      <c r="D340" s="2"/>
      <c r="E340" s="2"/>
      <c r="G340" s="2"/>
      <c r="H340" s="2"/>
    </row>
    <row r="341" spans="4:8" ht="22.5" customHeight="1" x14ac:dyDescent="0.2">
      <c r="D341" s="2"/>
      <c r="E341" s="2"/>
      <c r="G341" s="2"/>
      <c r="H341" s="2"/>
    </row>
    <row r="342" spans="4:8" ht="22.5" customHeight="1" x14ac:dyDescent="0.2">
      <c r="D342" s="2"/>
      <c r="E342" s="2"/>
      <c r="G342" s="2"/>
      <c r="H342" s="2"/>
    </row>
    <row r="343" spans="4:8" ht="22.5" customHeight="1" x14ac:dyDescent="0.2">
      <c r="D343" s="2"/>
      <c r="E343" s="2"/>
      <c r="G343" s="2"/>
      <c r="H343" s="2"/>
    </row>
    <row r="344" spans="4:8" ht="22.5" customHeight="1" x14ac:dyDescent="0.2">
      <c r="D344" s="2"/>
      <c r="E344" s="2"/>
      <c r="G344" s="2"/>
      <c r="H344" s="2"/>
    </row>
    <row r="345" spans="4:8" ht="22.5" customHeight="1" x14ac:dyDescent="0.2">
      <c r="D345" s="2"/>
      <c r="E345" s="2"/>
      <c r="G345" s="2"/>
      <c r="H345" s="2"/>
    </row>
    <row r="346" spans="4:8" ht="22.5" customHeight="1" x14ac:dyDescent="0.2">
      <c r="D346" s="2"/>
      <c r="E346" s="2"/>
      <c r="G346" s="2"/>
      <c r="H346" s="2"/>
    </row>
    <row r="347" spans="4:8" ht="22.5" customHeight="1" x14ac:dyDescent="0.2">
      <c r="D347" s="2"/>
      <c r="E347" s="2"/>
      <c r="G347" s="2"/>
      <c r="H347" s="2"/>
    </row>
    <row r="348" spans="4:8" ht="22.5" customHeight="1" x14ac:dyDescent="0.2">
      <c r="D348" s="2"/>
      <c r="E348" s="2"/>
      <c r="G348" s="2"/>
      <c r="H348" s="2"/>
    </row>
    <row r="349" spans="4:8" ht="22.5" customHeight="1" x14ac:dyDescent="0.2">
      <c r="D349" s="2"/>
      <c r="E349" s="2"/>
      <c r="G349" s="2"/>
      <c r="H349" s="2"/>
    </row>
    <row r="350" spans="4:8" ht="22.5" customHeight="1" x14ac:dyDescent="0.2">
      <c r="D350" s="2"/>
      <c r="E350" s="2"/>
      <c r="G350" s="2"/>
      <c r="H350" s="2"/>
    </row>
    <row r="351" spans="4:8" ht="22.5" customHeight="1" x14ac:dyDescent="0.2">
      <c r="D351" s="2"/>
      <c r="E351" s="2"/>
      <c r="G351" s="2"/>
      <c r="H351" s="2"/>
    </row>
    <row r="352" spans="4:8" ht="22.5" customHeight="1" x14ac:dyDescent="0.2">
      <c r="D352" s="2"/>
      <c r="E352" s="2"/>
      <c r="G352" s="2"/>
      <c r="H352" s="2"/>
    </row>
    <row r="353" spans="4:8" ht="22.5" customHeight="1" x14ac:dyDescent="0.2">
      <c r="D353" s="2"/>
      <c r="E353" s="2"/>
      <c r="G353" s="2"/>
      <c r="H353" s="2"/>
    </row>
    <row r="354" spans="4:8" ht="22.5" customHeight="1" x14ac:dyDescent="0.2">
      <c r="D354" s="2"/>
      <c r="E354" s="2"/>
      <c r="G354" s="2"/>
      <c r="H354" s="2"/>
    </row>
    <row r="355" spans="4:8" ht="22.5" customHeight="1" x14ac:dyDescent="0.2">
      <c r="D355" s="2"/>
      <c r="E355" s="2"/>
      <c r="G355" s="2"/>
      <c r="H355" s="2"/>
    </row>
    <row r="356" spans="4:8" ht="22.5" customHeight="1" x14ac:dyDescent="0.2">
      <c r="D356" s="2"/>
      <c r="E356" s="2"/>
      <c r="G356" s="2"/>
      <c r="H356" s="2"/>
    </row>
    <row r="357" spans="4:8" ht="22.5" customHeight="1" x14ac:dyDescent="0.2">
      <c r="D357" s="2"/>
      <c r="E357" s="2"/>
      <c r="G357" s="2"/>
      <c r="H357" s="2"/>
    </row>
    <row r="358" spans="4:8" ht="22.5" customHeight="1" x14ac:dyDescent="0.2">
      <c r="D358" s="2"/>
      <c r="E358" s="2"/>
      <c r="G358" s="2"/>
      <c r="H358" s="2"/>
    </row>
    <row r="359" spans="4:8" ht="22.5" customHeight="1" x14ac:dyDescent="0.2">
      <c r="D359" s="2"/>
      <c r="E359" s="2"/>
      <c r="G359" s="2"/>
      <c r="H359" s="2"/>
    </row>
    <row r="360" spans="4:8" ht="22.5" customHeight="1" x14ac:dyDescent="0.2">
      <c r="D360" s="2"/>
      <c r="E360" s="2"/>
      <c r="G360" s="2"/>
      <c r="H360" s="2"/>
    </row>
    <row r="361" spans="4:8" ht="22.5" customHeight="1" x14ac:dyDescent="0.2">
      <c r="D361" s="2"/>
      <c r="E361" s="2"/>
      <c r="G361" s="2"/>
      <c r="H361" s="2"/>
    </row>
    <row r="362" spans="4:8" ht="22.5" customHeight="1" x14ac:dyDescent="0.2">
      <c r="D362" s="2"/>
      <c r="E362" s="2"/>
      <c r="G362" s="2"/>
      <c r="H362" s="2"/>
    </row>
    <row r="363" spans="4:8" ht="22.5" customHeight="1" x14ac:dyDescent="0.2">
      <c r="D363" s="2"/>
      <c r="E363" s="2"/>
      <c r="G363" s="2"/>
      <c r="H363" s="2"/>
    </row>
    <row r="364" spans="4:8" ht="22.5" customHeight="1" x14ac:dyDescent="0.2">
      <c r="D364" s="2"/>
      <c r="E364" s="2"/>
      <c r="G364" s="2"/>
      <c r="H364" s="2"/>
    </row>
    <row r="365" spans="4:8" ht="22.5" customHeight="1" x14ac:dyDescent="0.2">
      <c r="D365" s="2"/>
      <c r="E365" s="2"/>
      <c r="G365" s="2"/>
      <c r="H365" s="2"/>
    </row>
    <row r="366" spans="4:8" ht="22.5" customHeight="1" x14ac:dyDescent="0.2">
      <c r="D366" s="2"/>
      <c r="E366" s="2"/>
      <c r="G366" s="2"/>
      <c r="H366" s="2"/>
    </row>
    <row r="367" spans="4:8" ht="22.5" customHeight="1" x14ac:dyDescent="0.2">
      <c r="D367" s="2"/>
      <c r="E367" s="2"/>
      <c r="G367" s="2"/>
      <c r="H367" s="2"/>
    </row>
    <row r="368" spans="4:8" ht="22.5" customHeight="1" x14ac:dyDescent="0.2">
      <c r="D368" s="2"/>
      <c r="E368" s="2"/>
      <c r="G368" s="2"/>
      <c r="H368" s="2"/>
    </row>
    <row r="369" spans="4:8" ht="22.5" customHeight="1" x14ac:dyDescent="0.2">
      <c r="D369" s="2"/>
      <c r="E369" s="2"/>
      <c r="G369" s="2"/>
      <c r="H369" s="2"/>
    </row>
    <row r="370" spans="4:8" ht="22.5" customHeight="1" x14ac:dyDescent="0.2">
      <c r="D370" s="2"/>
      <c r="E370" s="2"/>
      <c r="G370" s="2"/>
      <c r="H370" s="2"/>
    </row>
    <row r="371" spans="4:8" ht="22.5" customHeight="1" x14ac:dyDescent="0.2">
      <c r="D371" s="2"/>
      <c r="E371" s="2"/>
      <c r="G371" s="2"/>
      <c r="H371" s="2"/>
    </row>
    <row r="372" spans="4:8" ht="22.5" customHeight="1" x14ac:dyDescent="0.2">
      <c r="D372" s="2"/>
      <c r="E372" s="2"/>
      <c r="G372" s="2"/>
      <c r="H372" s="2"/>
    </row>
    <row r="373" spans="4:8" ht="22.5" customHeight="1" x14ac:dyDescent="0.2">
      <c r="D373" s="2"/>
      <c r="E373" s="2"/>
      <c r="G373" s="2"/>
      <c r="H373" s="2"/>
    </row>
    <row r="374" spans="4:8" ht="22.5" customHeight="1" x14ac:dyDescent="0.2">
      <c r="D374" s="2"/>
      <c r="E374" s="2"/>
      <c r="G374" s="2"/>
      <c r="H374" s="2"/>
    </row>
    <row r="375" spans="4:8" ht="22.5" customHeight="1" x14ac:dyDescent="0.2">
      <c r="D375" s="2"/>
      <c r="E375" s="2"/>
      <c r="G375" s="2"/>
      <c r="H375" s="2"/>
    </row>
    <row r="376" spans="4:8" ht="22.5" customHeight="1" x14ac:dyDescent="0.2">
      <c r="D376" s="2"/>
      <c r="E376" s="2"/>
      <c r="G376" s="2"/>
      <c r="H376" s="2"/>
    </row>
    <row r="377" spans="4:8" ht="22.5" customHeight="1" x14ac:dyDescent="0.2">
      <c r="D377" s="2"/>
      <c r="E377" s="2"/>
      <c r="G377" s="2"/>
      <c r="H377" s="2"/>
    </row>
    <row r="378" spans="4:8" ht="22.5" customHeight="1" x14ac:dyDescent="0.2">
      <c r="D378" s="2"/>
      <c r="E378" s="2"/>
      <c r="G378" s="2"/>
      <c r="H378" s="2"/>
    </row>
    <row r="379" spans="4:8" ht="22.5" customHeight="1" x14ac:dyDescent="0.2">
      <c r="D379" s="2"/>
      <c r="E379" s="2"/>
      <c r="G379" s="2"/>
      <c r="H379" s="2"/>
    </row>
    <row r="380" spans="4:8" ht="22.5" customHeight="1" x14ac:dyDescent="0.2">
      <c r="D380" s="2"/>
      <c r="E380" s="2"/>
      <c r="G380" s="2"/>
      <c r="H380" s="2"/>
    </row>
    <row r="381" spans="4:8" ht="22.5" customHeight="1" x14ac:dyDescent="0.2">
      <c r="D381" s="2"/>
      <c r="E381" s="2"/>
      <c r="G381" s="2"/>
      <c r="H381" s="2"/>
    </row>
    <row r="382" spans="4:8" ht="22.5" customHeight="1" x14ac:dyDescent="0.2">
      <c r="D382" s="2"/>
      <c r="E382" s="2"/>
      <c r="G382" s="2"/>
      <c r="H382" s="2"/>
    </row>
    <row r="383" spans="4:8" ht="22.5" customHeight="1" x14ac:dyDescent="0.2">
      <c r="D383" s="2"/>
      <c r="E383" s="2"/>
      <c r="G383" s="2"/>
      <c r="H383" s="2"/>
    </row>
    <row r="384" spans="4:8" ht="22.5" customHeight="1" x14ac:dyDescent="0.2">
      <c r="D384" s="2"/>
      <c r="E384" s="2"/>
      <c r="G384" s="2"/>
      <c r="H384" s="2"/>
    </row>
    <row r="385" spans="4:8" ht="22.5" customHeight="1" x14ac:dyDescent="0.2">
      <c r="D385" s="2"/>
      <c r="E385" s="2"/>
      <c r="G385" s="2"/>
      <c r="H385" s="2"/>
    </row>
    <row r="386" spans="4:8" ht="22.5" customHeight="1" x14ac:dyDescent="0.2">
      <c r="D386" s="2"/>
      <c r="E386" s="2"/>
      <c r="G386" s="2"/>
      <c r="H386" s="2"/>
    </row>
    <row r="387" spans="4:8" ht="22.5" customHeight="1" x14ac:dyDescent="0.2">
      <c r="D387" s="2"/>
      <c r="E387" s="2"/>
      <c r="G387" s="2"/>
      <c r="H387" s="2"/>
    </row>
    <row r="388" spans="4:8" ht="22.5" customHeight="1" x14ac:dyDescent="0.2">
      <c r="D388" s="2"/>
      <c r="E388" s="2"/>
      <c r="G388" s="2"/>
      <c r="H388" s="2"/>
    </row>
    <row r="389" spans="4:8" ht="22.5" customHeight="1" x14ac:dyDescent="0.2">
      <c r="D389" s="2"/>
      <c r="E389" s="2"/>
      <c r="G389" s="2"/>
      <c r="H389" s="2"/>
    </row>
    <row r="390" spans="4:8" ht="22.5" customHeight="1" x14ac:dyDescent="0.2">
      <c r="D390" s="2"/>
      <c r="E390" s="2"/>
      <c r="G390" s="2"/>
      <c r="H390" s="2"/>
    </row>
    <row r="391" spans="4:8" ht="22.5" customHeight="1" x14ac:dyDescent="0.2">
      <c r="D391" s="2"/>
      <c r="E391" s="2"/>
      <c r="G391" s="2"/>
      <c r="H391" s="2"/>
    </row>
    <row r="392" spans="4:8" ht="22.5" customHeight="1" x14ac:dyDescent="0.2">
      <c r="D392" s="2"/>
      <c r="E392" s="2"/>
      <c r="G392" s="2"/>
      <c r="H392" s="2"/>
    </row>
    <row r="393" spans="4:8" ht="22.5" customHeight="1" x14ac:dyDescent="0.2">
      <c r="D393" s="2"/>
      <c r="E393" s="2"/>
      <c r="G393" s="2"/>
      <c r="H393" s="2"/>
    </row>
    <row r="394" spans="4:8" ht="22.5" customHeight="1" x14ac:dyDescent="0.2">
      <c r="D394" s="2"/>
      <c r="E394" s="2"/>
      <c r="G394" s="2"/>
      <c r="H394" s="2"/>
    </row>
    <row r="395" spans="4:8" ht="22.5" customHeight="1" x14ac:dyDescent="0.2">
      <c r="D395" s="2"/>
      <c r="E395" s="2"/>
      <c r="G395" s="2"/>
      <c r="H395" s="2"/>
    </row>
    <row r="396" spans="4:8" ht="22.5" customHeight="1" x14ac:dyDescent="0.2">
      <c r="D396" s="2"/>
      <c r="E396" s="2"/>
      <c r="G396" s="2"/>
      <c r="H396" s="2"/>
    </row>
    <row r="397" spans="4:8" ht="22.5" customHeight="1" x14ac:dyDescent="0.2">
      <c r="D397" s="2"/>
      <c r="E397" s="2"/>
      <c r="G397" s="2"/>
      <c r="H397" s="2"/>
    </row>
    <row r="398" spans="4:8" ht="22.5" customHeight="1" x14ac:dyDescent="0.2">
      <c r="D398" s="2"/>
      <c r="E398" s="2"/>
      <c r="G398" s="2"/>
      <c r="H398" s="2"/>
    </row>
    <row r="399" spans="4:8" ht="22.5" customHeight="1" x14ac:dyDescent="0.2">
      <c r="D399" s="2"/>
      <c r="E399" s="2"/>
      <c r="G399" s="2"/>
      <c r="H399" s="2"/>
    </row>
    <row r="400" spans="4:8" ht="22.5" customHeight="1" x14ac:dyDescent="0.2">
      <c r="D400" s="2"/>
      <c r="E400" s="2"/>
      <c r="G400" s="2"/>
      <c r="H400" s="2"/>
    </row>
    <row r="401" spans="4:8" ht="22.5" customHeight="1" x14ac:dyDescent="0.2">
      <c r="D401" s="2"/>
      <c r="E401" s="2"/>
      <c r="G401" s="2"/>
      <c r="H401" s="2"/>
    </row>
    <row r="402" spans="4:8" ht="22.5" customHeight="1" x14ac:dyDescent="0.2">
      <c r="D402" s="2"/>
      <c r="E402" s="2"/>
      <c r="G402" s="2"/>
      <c r="H402" s="2"/>
    </row>
    <row r="403" spans="4:8" ht="22.5" customHeight="1" x14ac:dyDescent="0.2">
      <c r="D403" s="2"/>
      <c r="E403" s="2"/>
      <c r="G403" s="2"/>
      <c r="H403" s="2"/>
    </row>
    <row r="404" spans="4:8" ht="22.5" customHeight="1" x14ac:dyDescent="0.2">
      <c r="D404" s="2"/>
      <c r="E404" s="2"/>
      <c r="G404" s="2"/>
      <c r="H404" s="2"/>
    </row>
    <row r="405" spans="4:8" ht="22.5" customHeight="1" x14ac:dyDescent="0.2">
      <c r="D405" s="2"/>
      <c r="E405" s="2"/>
      <c r="G405" s="2"/>
      <c r="H405" s="2"/>
    </row>
    <row r="406" spans="4:8" ht="22.5" customHeight="1" x14ac:dyDescent="0.2">
      <c r="D406" s="2"/>
      <c r="E406" s="2"/>
      <c r="G406" s="2"/>
      <c r="H406" s="2"/>
    </row>
    <row r="407" spans="4:8" ht="22.5" customHeight="1" x14ac:dyDescent="0.2">
      <c r="D407" s="2"/>
      <c r="E407" s="2"/>
      <c r="G407" s="2"/>
      <c r="H407" s="2"/>
    </row>
    <row r="408" spans="4:8" ht="22.5" customHeight="1" x14ac:dyDescent="0.2">
      <c r="D408" s="2"/>
      <c r="E408" s="2"/>
      <c r="G408" s="2"/>
      <c r="H408" s="2"/>
    </row>
    <row r="409" spans="4:8" ht="22.5" customHeight="1" x14ac:dyDescent="0.2">
      <c r="D409" s="2"/>
      <c r="E409" s="2"/>
      <c r="G409" s="2"/>
      <c r="H409" s="2"/>
    </row>
    <row r="410" spans="4:8" ht="22.5" customHeight="1" x14ac:dyDescent="0.2">
      <c r="D410" s="2"/>
      <c r="E410" s="2"/>
      <c r="G410" s="2"/>
      <c r="H410" s="2"/>
    </row>
    <row r="411" spans="4:8" ht="22.5" customHeight="1" x14ac:dyDescent="0.2">
      <c r="D411" s="2"/>
      <c r="E411" s="2"/>
      <c r="G411" s="2"/>
      <c r="H411" s="2"/>
    </row>
    <row r="412" spans="4:8" ht="22.5" customHeight="1" x14ac:dyDescent="0.2">
      <c r="D412" s="2"/>
      <c r="E412" s="2"/>
      <c r="G412" s="2"/>
      <c r="H412" s="2"/>
    </row>
    <row r="413" spans="4:8" ht="22.5" customHeight="1" x14ac:dyDescent="0.2">
      <c r="D413" s="2"/>
      <c r="E413" s="2"/>
      <c r="G413" s="2"/>
      <c r="H413" s="2"/>
    </row>
    <row r="414" spans="4:8" ht="22.5" customHeight="1" x14ac:dyDescent="0.2">
      <c r="D414" s="2"/>
      <c r="E414" s="2"/>
      <c r="G414" s="2"/>
      <c r="H414" s="2"/>
    </row>
    <row r="415" spans="4:8" ht="22.5" customHeight="1" x14ac:dyDescent="0.2">
      <c r="D415" s="2"/>
      <c r="E415" s="2"/>
      <c r="G415" s="2"/>
      <c r="H415" s="2"/>
    </row>
    <row r="416" spans="4:8" ht="22.5" customHeight="1" x14ac:dyDescent="0.2">
      <c r="D416" s="2"/>
      <c r="E416" s="2"/>
      <c r="G416" s="2"/>
      <c r="H416" s="2"/>
    </row>
    <row r="417" spans="4:8" ht="22.5" customHeight="1" x14ac:dyDescent="0.2">
      <c r="D417" s="2"/>
      <c r="E417" s="2"/>
      <c r="G417" s="2"/>
      <c r="H417" s="2"/>
    </row>
    <row r="418" spans="4:8" ht="22.5" customHeight="1" x14ac:dyDescent="0.2">
      <c r="D418" s="2"/>
      <c r="E418" s="2"/>
      <c r="G418" s="2"/>
      <c r="H418" s="2"/>
    </row>
    <row r="419" spans="4:8" ht="22.5" customHeight="1" x14ac:dyDescent="0.2">
      <c r="D419" s="2"/>
      <c r="E419" s="2"/>
      <c r="G419" s="2"/>
      <c r="H419" s="2"/>
    </row>
    <row r="420" spans="4:8" ht="22.5" customHeight="1" x14ac:dyDescent="0.2">
      <c r="D420" s="2"/>
      <c r="E420" s="2"/>
      <c r="G420" s="2"/>
      <c r="H420" s="2"/>
    </row>
    <row r="421" spans="4:8" ht="22.5" customHeight="1" x14ac:dyDescent="0.2">
      <c r="D421" s="2"/>
      <c r="E421" s="2"/>
      <c r="G421" s="2"/>
      <c r="H421" s="2"/>
    </row>
    <row r="422" spans="4:8" ht="22.5" customHeight="1" x14ac:dyDescent="0.2">
      <c r="D422" s="2"/>
      <c r="E422" s="2"/>
      <c r="G422" s="2"/>
      <c r="H422" s="2"/>
    </row>
    <row r="423" spans="4:8" ht="22.5" customHeight="1" x14ac:dyDescent="0.2">
      <c r="D423" s="2"/>
      <c r="E423" s="2"/>
      <c r="G423" s="2"/>
      <c r="H423" s="2"/>
    </row>
    <row r="424" spans="4:8" ht="22.5" customHeight="1" x14ac:dyDescent="0.2">
      <c r="D424" s="2"/>
      <c r="E424" s="2"/>
      <c r="G424" s="2"/>
      <c r="H424" s="2"/>
    </row>
    <row r="425" spans="4:8" ht="22.5" customHeight="1" x14ac:dyDescent="0.2">
      <c r="D425" s="2"/>
      <c r="E425" s="2"/>
      <c r="G425" s="2"/>
      <c r="H425" s="2"/>
    </row>
    <row r="426" spans="4:8" ht="22.5" customHeight="1" x14ac:dyDescent="0.2">
      <c r="D426" s="2"/>
      <c r="E426" s="2"/>
      <c r="G426" s="2"/>
      <c r="H426" s="2"/>
    </row>
    <row r="427" spans="4:8" ht="22.5" customHeight="1" x14ac:dyDescent="0.2">
      <c r="D427" s="2"/>
      <c r="E427" s="2"/>
      <c r="G427" s="2"/>
      <c r="H427" s="2"/>
    </row>
    <row r="428" spans="4:8" ht="22.5" customHeight="1" x14ac:dyDescent="0.2">
      <c r="D428" s="2"/>
      <c r="E428" s="2"/>
      <c r="G428" s="2"/>
      <c r="H428" s="2"/>
    </row>
    <row r="429" spans="4:8" ht="22.5" customHeight="1" x14ac:dyDescent="0.2">
      <c r="D429" s="2"/>
      <c r="E429" s="2"/>
      <c r="G429" s="2"/>
      <c r="H429" s="2"/>
    </row>
    <row r="430" spans="4:8" ht="22.5" customHeight="1" x14ac:dyDescent="0.2">
      <c r="D430" s="2"/>
      <c r="E430" s="2"/>
      <c r="G430" s="2"/>
      <c r="H430" s="2"/>
    </row>
    <row r="431" spans="4:8" ht="22.5" customHeight="1" x14ac:dyDescent="0.2">
      <c r="D431" s="2"/>
      <c r="E431" s="2"/>
      <c r="G431" s="2"/>
      <c r="H431" s="2"/>
    </row>
    <row r="432" spans="4:8" ht="22.5" customHeight="1" x14ac:dyDescent="0.2">
      <c r="D432" s="2"/>
      <c r="E432" s="2"/>
      <c r="G432" s="2"/>
      <c r="H432" s="2"/>
    </row>
    <row r="433" spans="4:8" ht="22.5" customHeight="1" x14ac:dyDescent="0.2">
      <c r="D433" s="2"/>
      <c r="E433" s="2"/>
      <c r="G433" s="2"/>
      <c r="H433" s="2"/>
    </row>
    <row r="434" spans="4:8" ht="22.5" customHeight="1" x14ac:dyDescent="0.2">
      <c r="D434" s="2"/>
      <c r="E434" s="2"/>
      <c r="G434" s="2"/>
      <c r="H434" s="2"/>
    </row>
    <row r="435" spans="4:8" ht="22.5" customHeight="1" x14ac:dyDescent="0.2">
      <c r="D435" s="2"/>
      <c r="E435" s="2"/>
      <c r="G435" s="2"/>
      <c r="H435" s="2"/>
    </row>
    <row r="436" spans="4:8" ht="22.5" customHeight="1" x14ac:dyDescent="0.2">
      <c r="D436" s="2"/>
      <c r="E436" s="2"/>
      <c r="G436" s="2"/>
      <c r="H436" s="2"/>
    </row>
    <row r="437" spans="4:8" ht="22.5" customHeight="1" x14ac:dyDescent="0.2">
      <c r="D437" s="2"/>
      <c r="E437" s="2"/>
      <c r="G437" s="2"/>
      <c r="H437" s="2"/>
    </row>
    <row r="438" spans="4:8" ht="22.5" customHeight="1" x14ac:dyDescent="0.2">
      <c r="D438" s="2"/>
      <c r="E438" s="2"/>
      <c r="G438" s="2"/>
      <c r="H438" s="2"/>
    </row>
    <row r="439" spans="4:8" ht="22.5" customHeight="1" x14ac:dyDescent="0.2">
      <c r="D439" s="2"/>
      <c r="E439" s="2"/>
      <c r="G439" s="2"/>
      <c r="H439" s="2"/>
    </row>
    <row r="440" spans="4:8" ht="22.5" customHeight="1" x14ac:dyDescent="0.2">
      <c r="D440" s="2"/>
      <c r="E440" s="2"/>
      <c r="G440" s="2"/>
      <c r="H440" s="2"/>
    </row>
    <row r="441" spans="4:8" ht="22.5" customHeight="1" x14ac:dyDescent="0.2">
      <c r="D441" s="2"/>
      <c r="E441" s="2"/>
      <c r="G441" s="2"/>
      <c r="H441" s="2"/>
    </row>
    <row r="442" spans="4:8" ht="22.5" customHeight="1" x14ac:dyDescent="0.2">
      <c r="D442" s="2"/>
      <c r="E442" s="2"/>
      <c r="G442" s="2"/>
      <c r="H442" s="2"/>
    </row>
    <row r="443" spans="4:8" ht="22.5" customHeight="1" x14ac:dyDescent="0.2">
      <c r="D443" s="2"/>
      <c r="E443" s="2"/>
      <c r="G443" s="2"/>
      <c r="H443" s="2"/>
    </row>
    <row r="444" spans="4:8" ht="22.5" customHeight="1" x14ac:dyDescent="0.2">
      <c r="D444" s="2"/>
      <c r="E444" s="2"/>
      <c r="G444" s="2"/>
      <c r="H444" s="2"/>
    </row>
    <row r="445" spans="4:8" ht="22.5" customHeight="1" x14ac:dyDescent="0.2">
      <c r="D445" s="2"/>
      <c r="E445" s="2"/>
      <c r="G445" s="2"/>
      <c r="H445" s="2"/>
    </row>
    <row r="446" spans="4:8" ht="22.5" customHeight="1" x14ac:dyDescent="0.2">
      <c r="D446" s="2"/>
      <c r="E446" s="2"/>
      <c r="G446" s="2"/>
      <c r="H446" s="2"/>
    </row>
    <row r="447" spans="4:8" ht="22.5" customHeight="1" x14ac:dyDescent="0.2">
      <c r="D447" s="2"/>
      <c r="E447" s="2"/>
      <c r="G447" s="2"/>
      <c r="H447" s="2"/>
    </row>
    <row r="448" spans="4:8" ht="22.5" customHeight="1" x14ac:dyDescent="0.2">
      <c r="D448" s="2"/>
      <c r="E448" s="2"/>
      <c r="G448" s="2"/>
      <c r="H448" s="2"/>
    </row>
    <row r="449" spans="4:8" ht="22.5" customHeight="1" x14ac:dyDescent="0.2">
      <c r="D449" s="2"/>
      <c r="E449" s="2"/>
      <c r="G449" s="2"/>
      <c r="H449" s="2"/>
    </row>
    <row r="450" spans="4:8" ht="22.5" customHeight="1" x14ac:dyDescent="0.2">
      <c r="D450" s="2"/>
      <c r="E450" s="2"/>
      <c r="G450" s="2"/>
      <c r="H450" s="2"/>
    </row>
    <row r="451" spans="4:8" ht="22.5" customHeight="1" x14ac:dyDescent="0.2">
      <c r="D451" s="2"/>
      <c r="E451" s="2"/>
      <c r="G451" s="2"/>
      <c r="H451" s="2"/>
    </row>
    <row r="452" spans="4:8" ht="22.5" customHeight="1" x14ac:dyDescent="0.2">
      <c r="D452" s="2"/>
      <c r="E452" s="2"/>
      <c r="G452" s="2"/>
      <c r="H452" s="2"/>
    </row>
    <row r="453" spans="4:8" ht="22.5" customHeight="1" x14ac:dyDescent="0.2">
      <c r="D453" s="2"/>
      <c r="E453" s="2"/>
      <c r="G453" s="2"/>
      <c r="H453" s="2"/>
    </row>
    <row r="454" spans="4:8" ht="22.5" customHeight="1" x14ac:dyDescent="0.2">
      <c r="D454" s="2"/>
      <c r="E454" s="2"/>
      <c r="G454" s="2"/>
      <c r="H454" s="2"/>
    </row>
    <row r="455" spans="4:8" ht="22.5" customHeight="1" x14ac:dyDescent="0.2">
      <c r="D455" s="2"/>
      <c r="E455" s="2"/>
      <c r="G455" s="2"/>
      <c r="H455" s="2"/>
    </row>
    <row r="456" spans="4:8" ht="22.5" customHeight="1" x14ac:dyDescent="0.2">
      <c r="D456" s="2"/>
      <c r="E456" s="2"/>
      <c r="G456" s="2"/>
      <c r="H456" s="2"/>
    </row>
    <row r="457" spans="4:8" ht="22.5" customHeight="1" x14ac:dyDescent="0.2">
      <c r="D457" s="2"/>
      <c r="E457" s="2"/>
      <c r="G457" s="2"/>
      <c r="H457" s="2"/>
    </row>
    <row r="458" spans="4:8" ht="22.5" customHeight="1" x14ac:dyDescent="0.2">
      <c r="D458" s="2"/>
      <c r="E458" s="2"/>
      <c r="G458" s="2"/>
      <c r="H458" s="2"/>
    </row>
    <row r="459" spans="4:8" ht="22.5" customHeight="1" x14ac:dyDescent="0.2">
      <c r="D459" s="2"/>
      <c r="E459" s="2"/>
      <c r="G459" s="2"/>
      <c r="H459" s="2"/>
    </row>
    <row r="460" spans="4:8" ht="22.5" customHeight="1" x14ac:dyDescent="0.2">
      <c r="D460" s="2"/>
      <c r="E460" s="2"/>
      <c r="G460" s="2"/>
      <c r="H460" s="2"/>
    </row>
    <row r="461" spans="4:8" ht="22.5" customHeight="1" x14ac:dyDescent="0.2">
      <c r="D461" s="2"/>
      <c r="E461" s="2"/>
      <c r="G461" s="2"/>
      <c r="H461" s="2"/>
    </row>
    <row r="462" spans="4:8" ht="22.5" customHeight="1" x14ac:dyDescent="0.2">
      <c r="D462" s="2"/>
      <c r="E462" s="2"/>
      <c r="G462" s="2"/>
      <c r="H462" s="2"/>
    </row>
    <row r="463" spans="4:8" ht="22.5" customHeight="1" x14ac:dyDescent="0.2">
      <c r="D463" s="2"/>
      <c r="E463" s="2"/>
      <c r="G463" s="2"/>
      <c r="H463" s="2"/>
    </row>
    <row r="464" spans="4:8" ht="22.5" customHeight="1" x14ac:dyDescent="0.2">
      <c r="D464" s="2"/>
      <c r="E464" s="2"/>
      <c r="G464" s="2"/>
      <c r="H464" s="2"/>
    </row>
    <row r="465" spans="4:8" ht="22.5" customHeight="1" x14ac:dyDescent="0.2">
      <c r="D465" s="2"/>
      <c r="E465" s="2"/>
      <c r="G465" s="2"/>
      <c r="H465" s="2"/>
    </row>
    <row r="466" spans="4:8" ht="22.5" customHeight="1" x14ac:dyDescent="0.2">
      <c r="D466" s="2"/>
      <c r="E466" s="2"/>
      <c r="G466" s="2"/>
      <c r="H466" s="2"/>
    </row>
    <row r="467" spans="4:8" ht="22.5" customHeight="1" x14ac:dyDescent="0.2">
      <c r="D467" s="2"/>
      <c r="E467" s="2"/>
      <c r="G467" s="2"/>
      <c r="H467" s="2"/>
    </row>
    <row r="468" spans="4:8" ht="22.5" customHeight="1" x14ac:dyDescent="0.2">
      <c r="D468" s="2"/>
      <c r="E468" s="2"/>
      <c r="G468" s="2"/>
      <c r="H468" s="2"/>
    </row>
    <row r="469" spans="4:8" ht="22.5" customHeight="1" x14ac:dyDescent="0.2">
      <c r="D469" s="2"/>
      <c r="E469" s="2"/>
      <c r="G469" s="2"/>
      <c r="H469" s="2"/>
    </row>
    <row r="470" spans="4:8" ht="22.5" customHeight="1" x14ac:dyDescent="0.2">
      <c r="D470" s="2"/>
      <c r="E470" s="2"/>
      <c r="G470" s="2"/>
      <c r="H470" s="2"/>
    </row>
    <row r="471" spans="4:8" ht="22.5" customHeight="1" x14ac:dyDescent="0.2">
      <c r="D471" s="2"/>
      <c r="E471" s="2"/>
      <c r="G471" s="2"/>
      <c r="H471" s="2"/>
    </row>
    <row r="472" spans="4:8" ht="22.5" customHeight="1" x14ac:dyDescent="0.2">
      <c r="D472" s="2"/>
      <c r="E472" s="2"/>
      <c r="G472" s="2"/>
      <c r="H472" s="2"/>
    </row>
    <row r="473" spans="4:8" ht="22.5" customHeight="1" x14ac:dyDescent="0.2">
      <c r="D473" s="2"/>
      <c r="E473" s="2"/>
      <c r="G473" s="2"/>
      <c r="H473" s="2"/>
    </row>
    <row r="474" spans="4:8" ht="22.5" customHeight="1" x14ac:dyDescent="0.2">
      <c r="D474" s="2"/>
      <c r="E474" s="2"/>
      <c r="G474" s="2"/>
      <c r="H474" s="2"/>
    </row>
    <row r="475" spans="4:8" ht="22.5" customHeight="1" x14ac:dyDescent="0.2">
      <c r="D475" s="2"/>
      <c r="E475" s="2"/>
      <c r="G475" s="2"/>
      <c r="H475" s="2"/>
    </row>
    <row r="476" spans="4:8" ht="22.5" customHeight="1" x14ac:dyDescent="0.2">
      <c r="D476" s="2"/>
      <c r="E476" s="2"/>
      <c r="G476" s="2"/>
      <c r="H476" s="2"/>
    </row>
    <row r="477" spans="4:8" ht="22.5" customHeight="1" x14ac:dyDescent="0.2">
      <c r="D477" s="2"/>
      <c r="E477" s="2"/>
      <c r="G477" s="2"/>
      <c r="H477" s="2"/>
    </row>
    <row r="478" spans="4:8" ht="22.5" customHeight="1" x14ac:dyDescent="0.2">
      <c r="D478" s="2"/>
      <c r="E478" s="2"/>
      <c r="G478" s="2"/>
      <c r="H478" s="2"/>
    </row>
    <row r="479" spans="4:8" ht="22.5" customHeight="1" x14ac:dyDescent="0.2">
      <c r="D479" s="2"/>
      <c r="E479" s="2"/>
      <c r="G479" s="2"/>
      <c r="H479" s="2"/>
    </row>
    <row r="480" spans="4:8" ht="22.5" customHeight="1" x14ac:dyDescent="0.2">
      <c r="D480" s="2"/>
      <c r="E480" s="2"/>
      <c r="G480" s="2"/>
      <c r="H480" s="2"/>
    </row>
    <row r="481" spans="4:8" ht="22.5" customHeight="1" x14ac:dyDescent="0.2">
      <c r="D481" s="2"/>
      <c r="E481" s="2"/>
      <c r="G481" s="2"/>
      <c r="H481" s="2"/>
    </row>
    <row r="482" spans="4:8" ht="22.5" customHeight="1" x14ac:dyDescent="0.2">
      <c r="D482" s="2"/>
      <c r="E482" s="2"/>
      <c r="G482" s="2"/>
      <c r="H482" s="2"/>
    </row>
    <row r="483" spans="4:8" ht="22.5" customHeight="1" x14ac:dyDescent="0.2">
      <c r="D483" s="2"/>
      <c r="E483" s="2"/>
      <c r="G483" s="2"/>
      <c r="H483" s="2"/>
    </row>
    <row r="484" spans="4:8" ht="22.5" customHeight="1" x14ac:dyDescent="0.2">
      <c r="D484" s="2"/>
      <c r="E484" s="2"/>
      <c r="G484" s="2"/>
      <c r="H484" s="2"/>
    </row>
    <row r="485" spans="4:8" ht="22.5" customHeight="1" x14ac:dyDescent="0.2">
      <c r="D485" s="2"/>
      <c r="E485" s="2"/>
      <c r="G485" s="2"/>
      <c r="H485" s="2"/>
    </row>
    <row r="486" spans="4:8" ht="22.5" customHeight="1" x14ac:dyDescent="0.2">
      <c r="D486" s="2"/>
      <c r="E486" s="2"/>
      <c r="G486" s="2"/>
      <c r="H486" s="2"/>
    </row>
    <row r="487" spans="4:8" ht="22.5" customHeight="1" x14ac:dyDescent="0.2">
      <c r="D487" s="2"/>
      <c r="E487" s="2"/>
      <c r="G487" s="2"/>
      <c r="H487" s="2"/>
    </row>
    <row r="488" spans="4:8" ht="22.5" customHeight="1" x14ac:dyDescent="0.2">
      <c r="D488" s="2"/>
      <c r="E488" s="2"/>
      <c r="G488" s="2"/>
      <c r="H488" s="2"/>
    </row>
    <row r="489" spans="4:8" ht="22.5" customHeight="1" x14ac:dyDescent="0.2">
      <c r="D489" s="2"/>
      <c r="E489" s="2"/>
      <c r="G489" s="2"/>
      <c r="H489" s="2"/>
    </row>
    <row r="490" spans="4:8" ht="22.5" customHeight="1" x14ac:dyDescent="0.2">
      <c r="D490" s="2"/>
      <c r="E490" s="2"/>
      <c r="G490" s="2"/>
      <c r="H490" s="2"/>
    </row>
    <row r="491" spans="4:8" ht="22.5" customHeight="1" x14ac:dyDescent="0.2">
      <c r="D491" s="2"/>
      <c r="E491" s="2"/>
      <c r="G491" s="2"/>
      <c r="H491" s="2"/>
    </row>
    <row r="492" spans="4:8" ht="22.5" customHeight="1" x14ac:dyDescent="0.2">
      <c r="D492" s="2"/>
      <c r="E492" s="2"/>
      <c r="G492" s="2"/>
      <c r="H492" s="2"/>
    </row>
    <row r="493" spans="4:8" ht="22.5" customHeight="1" x14ac:dyDescent="0.2">
      <c r="D493" s="2"/>
      <c r="E493" s="2"/>
      <c r="G493" s="2"/>
      <c r="H493" s="2"/>
    </row>
    <row r="494" spans="4:8" ht="22.5" customHeight="1" x14ac:dyDescent="0.2">
      <c r="D494" s="2"/>
      <c r="E494" s="2"/>
      <c r="G494" s="2"/>
      <c r="H494" s="2"/>
    </row>
    <row r="495" spans="4:8" ht="22.5" customHeight="1" x14ac:dyDescent="0.2">
      <c r="D495" s="2"/>
      <c r="E495" s="2"/>
      <c r="G495" s="2"/>
      <c r="H495" s="2"/>
    </row>
    <row r="496" spans="4:8" ht="22.5" customHeight="1" x14ac:dyDescent="0.2">
      <c r="D496" s="2"/>
      <c r="E496" s="2"/>
      <c r="G496" s="2"/>
      <c r="H496" s="2"/>
    </row>
    <row r="497" spans="4:8" ht="22.5" customHeight="1" x14ac:dyDescent="0.2">
      <c r="D497" s="2"/>
      <c r="E497" s="2"/>
      <c r="G497" s="2"/>
      <c r="H497" s="2"/>
    </row>
    <row r="498" spans="4:8" ht="22.5" customHeight="1" x14ac:dyDescent="0.2">
      <c r="D498" s="2"/>
      <c r="E498" s="2"/>
      <c r="G498" s="2"/>
      <c r="H498" s="2"/>
    </row>
    <row r="499" spans="4:8" ht="22.5" customHeight="1" x14ac:dyDescent="0.2">
      <c r="D499" s="2"/>
      <c r="E499" s="2"/>
      <c r="G499" s="2"/>
      <c r="H499" s="2"/>
    </row>
    <row r="500" spans="4:8" ht="22.5" customHeight="1" x14ac:dyDescent="0.2">
      <c r="D500" s="2"/>
      <c r="E500" s="2"/>
      <c r="G500" s="2"/>
      <c r="H500" s="2"/>
    </row>
    <row r="501" spans="4:8" ht="22.5" customHeight="1" x14ac:dyDescent="0.2">
      <c r="D501" s="2"/>
      <c r="E501" s="2"/>
      <c r="G501" s="2"/>
      <c r="H501" s="2"/>
    </row>
    <row r="502" spans="4:8" ht="22.5" customHeight="1" x14ac:dyDescent="0.2">
      <c r="D502" s="2"/>
      <c r="E502" s="2"/>
      <c r="G502" s="2"/>
      <c r="H502" s="2"/>
    </row>
    <row r="503" spans="4:8" ht="22.5" customHeight="1" x14ac:dyDescent="0.2">
      <c r="D503" s="2"/>
      <c r="E503" s="2"/>
      <c r="G503" s="2"/>
      <c r="H503" s="2"/>
    </row>
    <row r="504" spans="4:8" ht="22.5" customHeight="1" x14ac:dyDescent="0.2">
      <c r="D504" s="2"/>
      <c r="E504" s="2"/>
      <c r="G504" s="2"/>
      <c r="H504" s="2"/>
    </row>
    <row r="505" spans="4:8" ht="22.5" customHeight="1" x14ac:dyDescent="0.2">
      <c r="D505" s="2"/>
      <c r="E505" s="2"/>
      <c r="G505" s="2"/>
      <c r="H505" s="2"/>
    </row>
    <row r="506" spans="4:8" ht="22.5" customHeight="1" x14ac:dyDescent="0.2">
      <c r="D506" s="2"/>
      <c r="E506" s="2"/>
      <c r="G506" s="2"/>
      <c r="H506" s="2"/>
    </row>
    <row r="507" spans="4:8" ht="22.5" customHeight="1" x14ac:dyDescent="0.2">
      <c r="D507" s="2"/>
      <c r="E507" s="2"/>
      <c r="G507" s="2"/>
      <c r="H507" s="2"/>
    </row>
    <row r="508" spans="4:8" ht="22.5" customHeight="1" x14ac:dyDescent="0.2">
      <c r="D508" s="2"/>
      <c r="E508" s="2"/>
      <c r="G508" s="2"/>
      <c r="H508" s="2"/>
    </row>
    <row r="509" spans="4:8" ht="22.5" customHeight="1" x14ac:dyDescent="0.2">
      <c r="D509" s="2"/>
      <c r="E509" s="2"/>
      <c r="G509" s="2"/>
      <c r="H509" s="2"/>
    </row>
    <row r="510" spans="4:8" ht="22.5" customHeight="1" x14ac:dyDescent="0.2">
      <c r="D510" s="2"/>
      <c r="E510" s="2"/>
      <c r="G510" s="2"/>
      <c r="H510" s="2"/>
    </row>
    <row r="511" spans="4:8" ht="22.5" customHeight="1" x14ac:dyDescent="0.2">
      <c r="D511" s="2"/>
      <c r="E511" s="2"/>
      <c r="G511" s="2"/>
      <c r="H511" s="2"/>
    </row>
    <row r="512" spans="4:8" ht="22.5" customHeight="1" x14ac:dyDescent="0.2">
      <c r="D512" s="2"/>
      <c r="E512" s="2"/>
      <c r="G512" s="2"/>
      <c r="H512" s="2"/>
    </row>
    <row r="513" spans="4:8" ht="22.5" customHeight="1" x14ac:dyDescent="0.2">
      <c r="D513" s="2"/>
      <c r="E513" s="2"/>
      <c r="G513" s="2"/>
      <c r="H513" s="2"/>
    </row>
    <row r="514" spans="4:8" ht="22.5" customHeight="1" x14ac:dyDescent="0.2">
      <c r="D514" s="2"/>
      <c r="E514" s="2"/>
      <c r="G514" s="2"/>
      <c r="H514" s="2"/>
    </row>
    <row r="515" spans="4:8" ht="22.5" customHeight="1" x14ac:dyDescent="0.2">
      <c r="D515" s="2"/>
      <c r="E515" s="2"/>
      <c r="G515" s="2"/>
      <c r="H515" s="2"/>
    </row>
    <row r="516" spans="4:8" ht="22.5" customHeight="1" x14ac:dyDescent="0.2">
      <c r="D516" s="2"/>
      <c r="E516" s="2"/>
      <c r="G516" s="2"/>
      <c r="H516" s="2"/>
    </row>
    <row r="517" spans="4:8" ht="22.5" customHeight="1" x14ac:dyDescent="0.2">
      <c r="D517" s="2"/>
      <c r="E517" s="2"/>
      <c r="G517" s="2"/>
      <c r="H517" s="2"/>
    </row>
    <row r="518" spans="4:8" ht="22.5" customHeight="1" x14ac:dyDescent="0.2">
      <c r="D518" s="2"/>
      <c r="E518" s="2"/>
      <c r="G518" s="2"/>
      <c r="H518" s="2"/>
    </row>
    <row r="519" spans="4:8" ht="22.5" customHeight="1" x14ac:dyDescent="0.2">
      <c r="D519" s="2"/>
      <c r="E519" s="2"/>
      <c r="G519" s="2"/>
      <c r="H519" s="2"/>
    </row>
    <row r="520" spans="4:8" ht="22.5" customHeight="1" x14ac:dyDescent="0.2">
      <c r="D520" s="2"/>
      <c r="E520" s="2"/>
      <c r="G520" s="2"/>
      <c r="H520" s="2"/>
    </row>
    <row r="521" spans="4:8" ht="22.5" customHeight="1" x14ac:dyDescent="0.2">
      <c r="D521" s="2"/>
      <c r="E521" s="2"/>
      <c r="G521" s="2"/>
      <c r="H521" s="2"/>
    </row>
    <row r="522" spans="4:8" ht="22.5" customHeight="1" x14ac:dyDescent="0.2">
      <c r="D522" s="2"/>
      <c r="E522" s="2"/>
      <c r="G522" s="2"/>
      <c r="H522" s="2"/>
    </row>
    <row r="523" spans="4:8" ht="22.5" customHeight="1" x14ac:dyDescent="0.2">
      <c r="D523" s="2"/>
      <c r="E523" s="2"/>
      <c r="G523" s="2"/>
      <c r="H523" s="2"/>
    </row>
    <row r="524" spans="4:8" ht="22.5" customHeight="1" x14ac:dyDescent="0.2">
      <c r="D524" s="2"/>
      <c r="E524" s="2"/>
      <c r="G524" s="2"/>
      <c r="H524" s="2"/>
    </row>
    <row r="525" spans="4:8" ht="22.5" customHeight="1" x14ac:dyDescent="0.2">
      <c r="D525" s="2"/>
      <c r="E525" s="2"/>
      <c r="G525" s="2"/>
      <c r="H525" s="2"/>
    </row>
    <row r="526" spans="4:8" ht="22.5" customHeight="1" x14ac:dyDescent="0.2">
      <c r="D526" s="2"/>
      <c r="E526" s="2"/>
      <c r="G526" s="2"/>
      <c r="H526" s="2"/>
    </row>
    <row r="527" spans="4:8" ht="22.5" customHeight="1" x14ac:dyDescent="0.2">
      <c r="D527" s="2"/>
      <c r="E527" s="2"/>
      <c r="G527" s="2"/>
      <c r="H527" s="2"/>
    </row>
    <row r="528" spans="4:8" ht="22.5" customHeight="1" x14ac:dyDescent="0.2">
      <c r="D528" s="2"/>
      <c r="E528" s="2"/>
      <c r="G528" s="2"/>
      <c r="H528" s="2"/>
    </row>
    <row r="529" spans="4:8" ht="22.5" customHeight="1" x14ac:dyDescent="0.2">
      <c r="D529" s="2"/>
      <c r="E529" s="2"/>
      <c r="G529" s="2"/>
      <c r="H529" s="2"/>
    </row>
    <row r="530" spans="4:8" ht="22.5" customHeight="1" x14ac:dyDescent="0.2">
      <c r="D530" s="2"/>
      <c r="E530" s="2"/>
      <c r="G530" s="2"/>
      <c r="H530" s="2"/>
    </row>
    <row r="531" spans="4:8" ht="22.5" customHeight="1" x14ac:dyDescent="0.2">
      <c r="D531" s="2"/>
      <c r="E531" s="2"/>
      <c r="G531" s="2"/>
      <c r="H531" s="2"/>
    </row>
    <row r="532" spans="4:8" ht="22.5" customHeight="1" x14ac:dyDescent="0.2">
      <c r="D532" s="2"/>
      <c r="E532" s="2"/>
      <c r="G532" s="2"/>
      <c r="H532" s="2"/>
    </row>
    <row r="533" spans="4:8" ht="22.5" customHeight="1" x14ac:dyDescent="0.2">
      <c r="D533" s="2"/>
      <c r="E533" s="2"/>
      <c r="G533" s="2"/>
      <c r="H533" s="2"/>
    </row>
    <row r="534" spans="4:8" ht="22.5" customHeight="1" x14ac:dyDescent="0.2">
      <c r="D534" s="2"/>
      <c r="E534" s="2"/>
      <c r="G534" s="2"/>
      <c r="H534" s="2"/>
    </row>
    <row r="535" spans="4:8" ht="22.5" customHeight="1" x14ac:dyDescent="0.2">
      <c r="D535" s="2"/>
      <c r="E535" s="2"/>
      <c r="G535" s="2"/>
      <c r="H535" s="2"/>
    </row>
    <row r="536" spans="4:8" ht="22.5" customHeight="1" x14ac:dyDescent="0.2">
      <c r="D536" s="2"/>
      <c r="E536" s="2"/>
      <c r="G536" s="2"/>
      <c r="H536" s="2"/>
    </row>
    <row r="537" spans="4:8" ht="22.5" customHeight="1" x14ac:dyDescent="0.2">
      <c r="D537" s="2"/>
      <c r="E537" s="2"/>
      <c r="G537" s="2"/>
      <c r="H537" s="2"/>
    </row>
    <row r="538" spans="4:8" ht="22.5" customHeight="1" x14ac:dyDescent="0.2">
      <c r="D538" s="2"/>
      <c r="E538" s="2"/>
      <c r="G538" s="2"/>
      <c r="H538" s="2"/>
    </row>
    <row r="539" spans="4:8" ht="22.5" customHeight="1" x14ac:dyDescent="0.2">
      <c r="D539" s="2"/>
      <c r="E539" s="2"/>
      <c r="G539" s="2"/>
      <c r="H539" s="2"/>
    </row>
    <row r="540" spans="4:8" ht="22.5" customHeight="1" x14ac:dyDescent="0.2">
      <c r="D540" s="2"/>
      <c r="E540" s="2"/>
      <c r="G540" s="2"/>
      <c r="H540" s="2"/>
    </row>
    <row r="541" spans="4:8" ht="22.5" customHeight="1" x14ac:dyDescent="0.2">
      <c r="D541" s="2"/>
      <c r="E541" s="2"/>
      <c r="G541" s="2"/>
      <c r="H541" s="2"/>
    </row>
    <row r="542" spans="4:8" ht="22.5" customHeight="1" x14ac:dyDescent="0.2">
      <c r="D542" s="2"/>
      <c r="E542" s="2"/>
      <c r="G542" s="2"/>
      <c r="H542" s="2"/>
    </row>
    <row r="543" spans="4:8" ht="22.5" customHeight="1" x14ac:dyDescent="0.2">
      <c r="D543" s="2"/>
      <c r="E543" s="2"/>
      <c r="G543" s="2"/>
      <c r="H543" s="2"/>
    </row>
    <row r="544" spans="4:8" ht="22.5" customHeight="1" x14ac:dyDescent="0.2">
      <c r="D544" s="2"/>
      <c r="E544" s="2"/>
      <c r="G544" s="2"/>
      <c r="H544" s="2"/>
    </row>
    <row r="545" spans="4:8" ht="22.5" customHeight="1" x14ac:dyDescent="0.2">
      <c r="D545" s="2"/>
      <c r="E545" s="2"/>
      <c r="G545" s="2"/>
      <c r="H545" s="2"/>
    </row>
    <row r="546" spans="4:8" ht="22.5" customHeight="1" x14ac:dyDescent="0.2">
      <c r="D546" s="2"/>
      <c r="E546" s="2"/>
      <c r="G546" s="2"/>
      <c r="H546" s="2"/>
    </row>
    <row r="547" spans="4:8" ht="22.5" customHeight="1" x14ac:dyDescent="0.2">
      <c r="D547" s="2"/>
      <c r="E547" s="2"/>
      <c r="G547" s="2"/>
      <c r="H547" s="2"/>
    </row>
    <row r="548" spans="4:8" ht="22.5" customHeight="1" x14ac:dyDescent="0.2">
      <c r="D548" s="2"/>
      <c r="E548" s="2"/>
      <c r="G548" s="2"/>
      <c r="H548" s="2"/>
    </row>
    <row r="549" spans="4:8" ht="22.5" customHeight="1" x14ac:dyDescent="0.2">
      <c r="D549" s="2"/>
      <c r="E549" s="2"/>
      <c r="G549" s="2"/>
      <c r="H549" s="2"/>
    </row>
    <row r="550" spans="4:8" ht="22.5" customHeight="1" x14ac:dyDescent="0.2">
      <c r="D550" s="2"/>
      <c r="E550" s="2"/>
      <c r="G550" s="2"/>
      <c r="H550" s="2"/>
    </row>
    <row r="551" spans="4:8" ht="22.5" customHeight="1" x14ac:dyDescent="0.2">
      <c r="D551" s="2"/>
      <c r="E551" s="2"/>
      <c r="G551" s="2"/>
      <c r="H551" s="2"/>
    </row>
    <row r="552" spans="4:8" ht="22.5" customHeight="1" x14ac:dyDescent="0.2">
      <c r="D552" s="2"/>
      <c r="E552" s="2"/>
      <c r="G552" s="2"/>
      <c r="H552" s="2"/>
    </row>
    <row r="553" spans="4:8" ht="22.5" customHeight="1" x14ac:dyDescent="0.2">
      <c r="D553" s="2"/>
      <c r="E553" s="2"/>
      <c r="G553" s="2"/>
      <c r="H553" s="2"/>
    </row>
    <row r="554" spans="4:8" ht="22.5" customHeight="1" x14ac:dyDescent="0.2">
      <c r="D554" s="2"/>
      <c r="E554" s="2"/>
      <c r="G554" s="2"/>
      <c r="H554" s="2"/>
    </row>
    <row r="555" spans="4:8" ht="22.5" customHeight="1" x14ac:dyDescent="0.2">
      <c r="D555" s="2"/>
      <c r="E555" s="2"/>
      <c r="G555" s="2"/>
      <c r="H555" s="2"/>
    </row>
    <row r="556" spans="4:8" ht="22.5" customHeight="1" x14ac:dyDescent="0.2">
      <c r="D556" s="2"/>
      <c r="E556" s="2"/>
      <c r="G556" s="2"/>
      <c r="H556" s="2"/>
    </row>
    <row r="557" spans="4:8" ht="22.5" customHeight="1" x14ac:dyDescent="0.2">
      <c r="D557" s="2"/>
      <c r="E557" s="2"/>
      <c r="G557" s="2"/>
      <c r="H557" s="2"/>
    </row>
    <row r="558" spans="4:8" ht="22.5" customHeight="1" x14ac:dyDescent="0.2">
      <c r="D558" s="2"/>
      <c r="E558" s="2"/>
      <c r="G558" s="2"/>
      <c r="H558" s="2"/>
    </row>
    <row r="559" spans="4:8" ht="22.5" customHeight="1" x14ac:dyDescent="0.2">
      <c r="D559" s="2"/>
      <c r="E559" s="2"/>
      <c r="G559" s="2"/>
      <c r="H559" s="2"/>
    </row>
    <row r="560" spans="4:8" ht="22.5" customHeight="1" x14ac:dyDescent="0.2">
      <c r="D560" s="2"/>
      <c r="E560" s="2"/>
      <c r="G560" s="2"/>
      <c r="H560" s="2"/>
    </row>
    <row r="561" spans="4:8" ht="22.5" customHeight="1" x14ac:dyDescent="0.2">
      <c r="D561" s="2"/>
      <c r="E561" s="2"/>
      <c r="G561" s="2"/>
      <c r="H561" s="2"/>
    </row>
    <row r="562" spans="4:8" ht="22.5" customHeight="1" x14ac:dyDescent="0.2">
      <c r="D562" s="2"/>
      <c r="E562" s="2"/>
      <c r="G562" s="2"/>
      <c r="H562" s="2"/>
    </row>
    <row r="563" spans="4:8" ht="22.5" customHeight="1" x14ac:dyDescent="0.2">
      <c r="D563" s="2"/>
      <c r="E563" s="2"/>
      <c r="G563" s="2"/>
      <c r="H563" s="2"/>
    </row>
    <row r="564" spans="4:8" ht="22.5" customHeight="1" x14ac:dyDescent="0.2">
      <c r="D564" s="2"/>
      <c r="E564" s="2"/>
      <c r="G564" s="2"/>
      <c r="H564" s="2"/>
    </row>
    <row r="565" spans="4:8" ht="22.5" customHeight="1" x14ac:dyDescent="0.2">
      <c r="D565" s="2"/>
      <c r="E565" s="2"/>
      <c r="G565" s="2"/>
      <c r="H565" s="2"/>
    </row>
    <row r="566" spans="4:8" ht="22.5" customHeight="1" x14ac:dyDescent="0.2">
      <c r="D566" s="2"/>
      <c r="E566" s="2"/>
      <c r="G566" s="2"/>
      <c r="H566" s="2"/>
    </row>
    <row r="567" spans="4:8" ht="22.5" customHeight="1" x14ac:dyDescent="0.2">
      <c r="D567" s="2"/>
      <c r="E567" s="2"/>
      <c r="G567" s="2"/>
      <c r="H567" s="2"/>
    </row>
    <row r="568" spans="4:8" ht="22.5" customHeight="1" x14ac:dyDescent="0.2">
      <c r="D568" s="2"/>
      <c r="E568" s="2"/>
      <c r="G568" s="2"/>
      <c r="H568" s="2"/>
    </row>
    <row r="569" spans="4:8" ht="22.5" customHeight="1" x14ac:dyDescent="0.2">
      <c r="D569" s="2"/>
      <c r="E569" s="2"/>
      <c r="G569" s="2"/>
      <c r="H569" s="2"/>
    </row>
    <row r="570" spans="4:8" ht="22.5" customHeight="1" x14ac:dyDescent="0.2">
      <c r="D570" s="2"/>
      <c r="E570" s="2"/>
      <c r="G570" s="2"/>
      <c r="H570" s="2"/>
    </row>
    <row r="571" spans="4:8" ht="22.5" customHeight="1" x14ac:dyDescent="0.2">
      <c r="D571" s="2"/>
      <c r="E571" s="2"/>
      <c r="G571" s="2"/>
      <c r="H571" s="2"/>
    </row>
    <row r="572" spans="4:8" ht="22.5" customHeight="1" x14ac:dyDescent="0.2">
      <c r="D572" s="2"/>
      <c r="E572" s="2"/>
      <c r="G572" s="2"/>
      <c r="H572" s="2"/>
    </row>
    <row r="573" spans="4:8" ht="22.5" customHeight="1" x14ac:dyDescent="0.2">
      <c r="D573" s="2"/>
      <c r="E573" s="2"/>
      <c r="G573" s="2"/>
      <c r="H573" s="2"/>
    </row>
    <row r="574" spans="4:8" ht="22.5" customHeight="1" x14ac:dyDescent="0.2">
      <c r="D574" s="2"/>
      <c r="E574" s="2"/>
      <c r="G574" s="2"/>
      <c r="H574" s="2"/>
    </row>
    <row r="575" spans="4:8" ht="22.5" customHeight="1" x14ac:dyDescent="0.2">
      <c r="D575" s="2"/>
      <c r="E575" s="2"/>
      <c r="G575" s="2"/>
      <c r="H575" s="2"/>
    </row>
    <row r="576" spans="4:8" ht="22.5" customHeight="1" x14ac:dyDescent="0.2">
      <c r="D576" s="2"/>
      <c r="E576" s="2"/>
      <c r="G576" s="2"/>
      <c r="H576" s="2"/>
    </row>
    <row r="577" spans="4:8" ht="22.5" customHeight="1" x14ac:dyDescent="0.2">
      <c r="D577" s="2"/>
      <c r="E577" s="2"/>
      <c r="G577" s="2"/>
      <c r="H577" s="2"/>
    </row>
    <row r="578" spans="4:8" ht="22.5" customHeight="1" x14ac:dyDescent="0.2">
      <c r="D578" s="2"/>
      <c r="E578" s="2"/>
      <c r="G578" s="2"/>
      <c r="H578" s="2"/>
    </row>
    <row r="579" spans="4:8" ht="22.5" customHeight="1" x14ac:dyDescent="0.2">
      <c r="D579" s="2"/>
      <c r="E579" s="2"/>
      <c r="G579" s="2"/>
      <c r="H579" s="2"/>
    </row>
    <row r="580" spans="4:8" ht="22.5" customHeight="1" x14ac:dyDescent="0.2">
      <c r="D580" s="2"/>
      <c r="E580" s="2"/>
      <c r="G580" s="2"/>
      <c r="H580" s="2"/>
    </row>
    <row r="581" spans="4:8" ht="22.5" customHeight="1" x14ac:dyDescent="0.2">
      <c r="D581" s="2"/>
      <c r="E581" s="2"/>
      <c r="G581" s="2"/>
      <c r="H581" s="2"/>
    </row>
    <row r="582" spans="4:8" ht="22.5" customHeight="1" x14ac:dyDescent="0.2">
      <c r="D582" s="2"/>
      <c r="E582" s="2"/>
      <c r="G582" s="2"/>
      <c r="H582" s="2"/>
    </row>
    <row r="583" spans="4:8" ht="22.5" customHeight="1" x14ac:dyDescent="0.2">
      <c r="D583" s="2"/>
      <c r="E583" s="2"/>
      <c r="G583" s="2"/>
      <c r="H583" s="2"/>
    </row>
    <row r="584" spans="4:8" ht="22.5" customHeight="1" x14ac:dyDescent="0.2">
      <c r="D584" s="2"/>
      <c r="E584" s="2"/>
      <c r="G584" s="2"/>
      <c r="H584" s="2"/>
    </row>
    <row r="585" spans="4:8" ht="22.5" customHeight="1" x14ac:dyDescent="0.2">
      <c r="D585" s="2"/>
      <c r="E585" s="2"/>
      <c r="G585" s="2"/>
      <c r="H585" s="2"/>
    </row>
    <row r="586" spans="4:8" ht="22.5" customHeight="1" x14ac:dyDescent="0.2">
      <c r="D586" s="2"/>
      <c r="E586" s="2"/>
      <c r="G586" s="2"/>
      <c r="H586" s="2"/>
    </row>
    <row r="587" spans="4:8" ht="22.5" customHeight="1" x14ac:dyDescent="0.2">
      <c r="D587" s="2"/>
      <c r="E587" s="2"/>
      <c r="G587" s="2"/>
      <c r="H587" s="2"/>
    </row>
    <row r="588" spans="4:8" ht="22.5" customHeight="1" x14ac:dyDescent="0.2">
      <c r="D588" s="2"/>
      <c r="E588" s="2"/>
      <c r="G588" s="2"/>
      <c r="H588" s="2"/>
    </row>
    <row r="589" spans="4:8" ht="22.5" customHeight="1" x14ac:dyDescent="0.2">
      <c r="D589" s="2"/>
      <c r="E589" s="2"/>
      <c r="G589" s="2"/>
      <c r="H589" s="2"/>
    </row>
    <row r="590" spans="4:8" ht="22.5" customHeight="1" x14ac:dyDescent="0.2">
      <c r="D590" s="2"/>
      <c r="E590" s="2"/>
      <c r="G590" s="2"/>
      <c r="H590" s="2"/>
    </row>
    <row r="591" spans="4:8" ht="22.5" customHeight="1" x14ac:dyDescent="0.2">
      <c r="D591" s="2"/>
      <c r="E591" s="2"/>
      <c r="G591" s="2"/>
      <c r="H591" s="2"/>
    </row>
    <row r="592" spans="4:8" ht="22.5" customHeight="1" x14ac:dyDescent="0.2">
      <c r="D592" s="2"/>
      <c r="E592" s="2"/>
      <c r="G592" s="2"/>
      <c r="H592" s="2"/>
    </row>
    <row r="593" spans="4:8" ht="22.5" customHeight="1" x14ac:dyDescent="0.2">
      <c r="D593" s="2"/>
      <c r="E593" s="2"/>
      <c r="G593" s="2"/>
      <c r="H593" s="2"/>
    </row>
    <row r="594" spans="4:8" ht="22.5" customHeight="1" x14ac:dyDescent="0.2">
      <c r="D594" s="2"/>
      <c r="E594" s="2"/>
      <c r="G594" s="2"/>
      <c r="H594" s="2"/>
    </row>
    <row r="595" spans="4:8" ht="22.5" customHeight="1" x14ac:dyDescent="0.2">
      <c r="D595" s="2"/>
      <c r="E595" s="2"/>
      <c r="G595" s="2"/>
      <c r="H595" s="2"/>
    </row>
    <row r="596" spans="4:8" ht="22.5" customHeight="1" x14ac:dyDescent="0.2">
      <c r="D596" s="2"/>
      <c r="E596" s="2"/>
      <c r="G596" s="2"/>
      <c r="H596" s="2"/>
    </row>
    <row r="597" spans="4:8" ht="22.5" customHeight="1" x14ac:dyDescent="0.2">
      <c r="D597" s="2"/>
      <c r="E597" s="2"/>
      <c r="G597" s="2"/>
      <c r="H597" s="2"/>
    </row>
    <row r="598" spans="4:8" ht="22.5" customHeight="1" x14ac:dyDescent="0.2">
      <c r="D598" s="2"/>
      <c r="E598" s="2"/>
      <c r="G598" s="2"/>
      <c r="H598" s="2"/>
    </row>
    <row r="599" spans="4:8" ht="22.5" customHeight="1" x14ac:dyDescent="0.2">
      <c r="D599" s="2"/>
      <c r="E599" s="2"/>
      <c r="G599" s="2"/>
      <c r="H599" s="2"/>
    </row>
    <row r="600" spans="4:8" ht="22.5" customHeight="1" x14ac:dyDescent="0.2">
      <c r="D600" s="2"/>
      <c r="E600" s="2"/>
      <c r="G600" s="2"/>
      <c r="H600" s="2"/>
    </row>
    <row r="601" spans="4:8" ht="22.5" customHeight="1" x14ac:dyDescent="0.2">
      <c r="D601" s="2"/>
      <c r="E601" s="2"/>
      <c r="G601" s="2"/>
      <c r="H601" s="2"/>
    </row>
    <row r="602" spans="4:8" ht="22.5" customHeight="1" x14ac:dyDescent="0.2">
      <c r="D602" s="2"/>
      <c r="E602" s="2"/>
      <c r="G602" s="2"/>
      <c r="H602" s="2"/>
    </row>
    <row r="603" spans="4:8" ht="22.5" customHeight="1" x14ac:dyDescent="0.2">
      <c r="D603" s="2"/>
      <c r="E603" s="2"/>
      <c r="G603" s="2"/>
      <c r="H603" s="2"/>
    </row>
    <row r="604" spans="4:8" ht="22.5" customHeight="1" x14ac:dyDescent="0.2">
      <c r="D604" s="2"/>
      <c r="E604" s="2"/>
      <c r="G604" s="2"/>
      <c r="H604" s="2"/>
    </row>
    <row r="605" spans="4:8" ht="22.5" customHeight="1" x14ac:dyDescent="0.2">
      <c r="D605" s="2"/>
      <c r="E605" s="2"/>
      <c r="G605" s="2"/>
      <c r="H605" s="2"/>
    </row>
    <row r="606" spans="4:8" ht="22.5" customHeight="1" x14ac:dyDescent="0.2">
      <c r="D606" s="2"/>
      <c r="E606" s="2"/>
      <c r="G606" s="2"/>
      <c r="H606" s="2"/>
    </row>
    <row r="607" spans="4:8" ht="22.5" customHeight="1" x14ac:dyDescent="0.2">
      <c r="D607" s="2"/>
      <c r="E607" s="2"/>
      <c r="G607" s="2"/>
      <c r="H607" s="2"/>
    </row>
    <row r="608" spans="4:8" ht="22.5" customHeight="1" x14ac:dyDescent="0.2">
      <c r="D608" s="2"/>
      <c r="E608" s="2"/>
      <c r="G608" s="2"/>
      <c r="H608" s="2"/>
    </row>
    <row r="609" spans="4:8" ht="22.5" customHeight="1" x14ac:dyDescent="0.2">
      <c r="D609" s="2"/>
      <c r="E609" s="2"/>
      <c r="G609" s="2"/>
      <c r="H609" s="2"/>
    </row>
    <row r="610" spans="4:8" ht="22.5" customHeight="1" x14ac:dyDescent="0.2">
      <c r="D610" s="2"/>
      <c r="E610" s="2"/>
      <c r="G610" s="2"/>
      <c r="H610" s="2"/>
    </row>
    <row r="611" spans="4:8" ht="22.5" customHeight="1" x14ac:dyDescent="0.2">
      <c r="D611" s="2"/>
      <c r="E611" s="2"/>
      <c r="G611" s="2"/>
      <c r="H611" s="2"/>
    </row>
    <row r="612" spans="4:8" ht="22.5" customHeight="1" x14ac:dyDescent="0.2">
      <c r="D612" s="2"/>
      <c r="E612" s="2"/>
      <c r="G612" s="2"/>
      <c r="H612" s="2"/>
    </row>
    <row r="613" spans="4:8" ht="22.5" customHeight="1" x14ac:dyDescent="0.2">
      <c r="D613" s="2"/>
      <c r="E613" s="2"/>
      <c r="G613" s="2"/>
      <c r="H613" s="2"/>
    </row>
    <row r="614" spans="4:8" ht="22.5" customHeight="1" x14ac:dyDescent="0.2">
      <c r="D614" s="2"/>
      <c r="E614" s="2"/>
      <c r="G614" s="2"/>
      <c r="H614" s="2"/>
    </row>
    <row r="615" spans="4:8" ht="22.5" customHeight="1" x14ac:dyDescent="0.2">
      <c r="D615" s="2"/>
      <c r="E615" s="2"/>
      <c r="G615" s="2"/>
      <c r="H615" s="2"/>
    </row>
    <row r="616" spans="4:8" ht="22.5" customHeight="1" x14ac:dyDescent="0.2">
      <c r="D616" s="2"/>
      <c r="E616" s="2"/>
      <c r="G616" s="2"/>
      <c r="H616" s="2"/>
    </row>
    <row r="617" spans="4:8" ht="22.5" customHeight="1" x14ac:dyDescent="0.2">
      <c r="D617" s="2"/>
      <c r="E617" s="2"/>
      <c r="G617" s="2"/>
      <c r="H617" s="2"/>
    </row>
    <row r="618" spans="4:8" ht="22.5" customHeight="1" x14ac:dyDescent="0.2">
      <c r="D618" s="2"/>
      <c r="E618" s="2"/>
      <c r="G618" s="2"/>
      <c r="H618" s="2"/>
    </row>
    <row r="619" spans="4:8" ht="22.5" customHeight="1" x14ac:dyDescent="0.2">
      <c r="D619" s="2"/>
      <c r="E619" s="2"/>
      <c r="G619" s="2"/>
      <c r="H619" s="2"/>
    </row>
    <row r="620" spans="4:8" ht="22.5" customHeight="1" x14ac:dyDescent="0.2">
      <c r="D620" s="2"/>
      <c r="E620" s="2"/>
      <c r="G620" s="2"/>
      <c r="H620" s="2"/>
    </row>
    <row r="621" spans="4:8" ht="22.5" customHeight="1" x14ac:dyDescent="0.2">
      <c r="D621" s="2"/>
      <c r="E621" s="2"/>
      <c r="G621" s="2"/>
      <c r="H621" s="2"/>
    </row>
    <row r="622" spans="4:8" ht="22.5" customHeight="1" x14ac:dyDescent="0.2">
      <c r="D622" s="2"/>
      <c r="E622" s="2"/>
      <c r="G622" s="2"/>
      <c r="H622" s="2"/>
    </row>
    <row r="623" spans="4:8" ht="22.5" customHeight="1" x14ac:dyDescent="0.2">
      <c r="D623" s="2"/>
      <c r="E623" s="2"/>
      <c r="G623" s="2"/>
      <c r="H623" s="2"/>
    </row>
    <row r="624" spans="4:8" ht="22.5" customHeight="1" x14ac:dyDescent="0.2">
      <c r="D624" s="2"/>
      <c r="E624" s="2"/>
      <c r="G624" s="2"/>
      <c r="H624" s="2"/>
    </row>
    <row r="625" spans="4:8" ht="22.5" customHeight="1" x14ac:dyDescent="0.2">
      <c r="D625" s="2"/>
      <c r="E625" s="2"/>
      <c r="G625" s="2"/>
      <c r="H625" s="2"/>
    </row>
    <row r="626" spans="4:8" ht="22.5" customHeight="1" x14ac:dyDescent="0.2">
      <c r="D626" s="2"/>
      <c r="E626" s="2"/>
      <c r="G626" s="2"/>
      <c r="H626" s="2"/>
    </row>
    <row r="627" spans="4:8" ht="22.5" customHeight="1" x14ac:dyDescent="0.2">
      <c r="D627" s="2"/>
      <c r="E627" s="2"/>
      <c r="G627" s="2"/>
      <c r="H627" s="2"/>
    </row>
    <row r="628" spans="4:8" ht="22.5" customHeight="1" x14ac:dyDescent="0.2">
      <c r="D628" s="2"/>
      <c r="E628" s="2"/>
      <c r="G628" s="2"/>
      <c r="H628" s="2"/>
    </row>
    <row r="629" spans="4:8" ht="22.5" customHeight="1" x14ac:dyDescent="0.2">
      <c r="D629" s="2"/>
      <c r="E629" s="2"/>
      <c r="G629" s="2"/>
      <c r="H629" s="2"/>
    </row>
    <row r="630" spans="4:8" ht="22.5" customHeight="1" x14ac:dyDescent="0.2">
      <c r="D630" s="2"/>
      <c r="E630" s="2"/>
      <c r="G630" s="2"/>
      <c r="H630" s="2"/>
    </row>
    <row r="631" spans="4:8" ht="22.5" customHeight="1" x14ac:dyDescent="0.2">
      <c r="D631" s="2"/>
      <c r="E631" s="2"/>
      <c r="G631" s="2"/>
      <c r="H631" s="2"/>
    </row>
    <row r="632" spans="4:8" ht="22.5" customHeight="1" x14ac:dyDescent="0.2">
      <c r="D632" s="2"/>
      <c r="E632" s="2"/>
      <c r="G632" s="2"/>
      <c r="H632" s="2"/>
    </row>
    <row r="633" spans="4:8" ht="22.5" customHeight="1" x14ac:dyDescent="0.2">
      <c r="D633" s="2"/>
      <c r="E633" s="2"/>
      <c r="G633" s="2"/>
      <c r="H633" s="2"/>
    </row>
    <row r="634" spans="4:8" ht="22.5" customHeight="1" x14ac:dyDescent="0.2">
      <c r="D634" s="2"/>
      <c r="E634" s="2"/>
      <c r="G634" s="2"/>
      <c r="H634" s="2"/>
    </row>
    <row r="635" spans="4:8" ht="22.5" customHeight="1" x14ac:dyDescent="0.2">
      <c r="D635" s="2"/>
      <c r="E635" s="2"/>
      <c r="G635" s="2"/>
      <c r="H635" s="2"/>
    </row>
    <row r="636" spans="4:8" ht="22.5" customHeight="1" x14ac:dyDescent="0.2">
      <c r="D636" s="2"/>
      <c r="E636" s="2"/>
      <c r="G636" s="2"/>
      <c r="H636" s="2"/>
    </row>
    <row r="637" spans="4:8" ht="22.5" customHeight="1" x14ac:dyDescent="0.2">
      <c r="D637" s="2"/>
      <c r="E637" s="2"/>
      <c r="G637" s="2"/>
      <c r="H637" s="2"/>
    </row>
    <row r="638" spans="4:8" ht="22.5" customHeight="1" x14ac:dyDescent="0.2">
      <c r="D638" s="2"/>
      <c r="E638" s="2"/>
      <c r="G638" s="2"/>
      <c r="H638" s="2"/>
    </row>
    <row r="639" spans="4:8" ht="22.5" customHeight="1" x14ac:dyDescent="0.2">
      <c r="D639" s="2"/>
      <c r="E639" s="2"/>
      <c r="G639" s="2"/>
      <c r="H639" s="2"/>
    </row>
    <row r="640" spans="4:8" ht="22.5" customHeight="1" x14ac:dyDescent="0.2">
      <c r="D640" s="2"/>
      <c r="E640" s="2"/>
      <c r="G640" s="2"/>
      <c r="H640" s="2"/>
    </row>
    <row r="641" spans="4:8" ht="22.5" customHeight="1" x14ac:dyDescent="0.2">
      <c r="D641" s="2"/>
      <c r="E641" s="2"/>
      <c r="G641" s="2"/>
      <c r="H641" s="2"/>
    </row>
    <row r="642" spans="4:8" ht="22.5" customHeight="1" x14ac:dyDescent="0.2">
      <c r="D642" s="2"/>
      <c r="E642" s="2"/>
      <c r="G642" s="2"/>
      <c r="H642" s="2"/>
    </row>
    <row r="643" spans="4:8" ht="22.5" customHeight="1" x14ac:dyDescent="0.2">
      <c r="D643" s="2"/>
      <c r="E643" s="2"/>
      <c r="G643" s="2"/>
      <c r="H643" s="2"/>
    </row>
    <row r="644" spans="4:8" ht="22.5" customHeight="1" x14ac:dyDescent="0.2">
      <c r="D644" s="2"/>
      <c r="E644" s="2"/>
      <c r="G644" s="2"/>
      <c r="H644" s="2"/>
    </row>
    <row r="645" spans="4:8" ht="22.5" customHeight="1" x14ac:dyDescent="0.2">
      <c r="D645" s="2"/>
      <c r="E645" s="2"/>
      <c r="G645" s="2"/>
      <c r="H645" s="2"/>
    </row>
    <row r="646" spans="4:8" ht="22.5" customHeight="1" x14ac:dyDescent="0.2">
      <c r="D646" s="2"/>
      <c r="E646" s="2"/>
      <c r="G646" s="2"/>
      <c r="H646" s="2"/>
    </row>
    <row r="647" spans="4:8" ht="22.5" customHeight="1" x14ac:dyDescent="0.2">
      <c r="D647" s="2"/>
      <c r="E647" s="2"/>
      <c r="G647" s="2"/>
      <c r="H647" s="2"/>
    </row>
    <row r="648" spans="4:8" ht="22.5" customHeight="1" x14ac:dyDescent="0.2">
      <c r="D648" s="2"/>
      <c r="E648" s="2"/>
      <c r="G648" s="2"/>
      <c r="H648" s="2"/>
    </row>
    <row r="649" spans="4:8" ht="22.5" customHeight="1" x14ac:dyDescent="0.2">
      <c r="D649" s="2"/>
      <c r="E649" s="2"/>
      <c r="G649" s="2"/>
      <c r="H649" s="2"/>
    </row>
    <row r="650" spans="4:8" ht="22.5" customHeight="1" x14ac:dyDescent="0.2">
      <c r="D650" s="2"/>
      <c r="E650" s="2"/>
      <c r="G650" s="2"/>
      <c r="H650" s="2"/>
    </row>
    <row r="651" spans="4:8" ht="22.5" customHeight="1" x14ac:dyDescent="0.2">
      <c r="D651" s="2"/>
      <c r="E651" s="2"/>
      <c r="G651" s="2"/>
      <c r="H651" s="2"/>
    </row>
    <row r="652" spans="4:8" ht="22.5" customHeight="1" x14ac:dyDescent="0.2">
      <c r="D652" s="2"/>
      <c r="E652" s="2"/>
      <c r="G652" s="2"/>
      <c r="H652" s="2"/>
    </row>
    <row r="653" spans="4:8" ht="22.5" customHeight="1" x14ac:dyDescent="0.2">
      <c r="D653" s="2"/>
      <c r="E653" s="2"/>
      <c r="G653" s="2"/>
      <c r="H653" s="2"/>
    </row>
    <row r="654" spans="4:8" ht="22.5" customHeight="1" x14ac:dyDescent="0.2">
      <c r="D654" s="2"/>
      <c r="E654" s="2"/>
      <c r="G654" s="2"/>
      <c r="H654" s="2"/>
    </row>
    <row r="655" spans="4:8" ht="22.5" customHeight="1" x14ac:dyDescent="0.2">
      <c r="D655" s="2"/>
      <c r="E655" s="2"/>
      <c r="G655" s="2"/>
      <c r="H655" s="2"/>
    </row>
    <row r="656" spans="4:8" ht="22.5" customHeight="1" x14ac:dyDescent="0.2">
      <c r="D656" s="2"/>
      <c r="E656" s="2"/>
      <c r="G656" s="2"/>
      <c r="H656" s="2"/>
    </row>
    <row r="657" spans="4:8" ht="22.5" customHeight="1" x14ac:dyDescent="0.2">
      <c r="D657" s="2"/>
      <c r="E657" s="2"/>
      <c r="G657" s="2"/>
      <c r="H657" s="2"/>
    </row>
    <row r="658" spans="4:8" ht="22.5" customHeight="1" x14ac:dyDescent="0.2">
      <c r="D658" s="2"/>
      <c r="E658" s="2"/>
      <c r="G658" s="2"/>
      <c r="H658" s="2"/>
    </row>
    <row r="659" spans="4:8" ht="22.5" customHeight="1" x14ac:dyDescent="0.2">
      <c r="D659" s="2"/>
      <c r="E659" s="2"/>
      <c r="G659" s="2"/>
      <c r="H659" s="2"/>
    </row>
    <row r="660" spans="4:8" ht="22.5" customHeight="1" x14ac:dyDescent="0.2">
      <c r="D660" s="2"/>
      <c r="E660" s="2"/>
      <c r="G660" s="2"/>
      <c r="H660" s="2"/>
    </row>
    <row r="661" spans="4:8" ht="22.5" customHeight="1" x14ac:dyDescent="0.2">
      <c r="D661" s="2"/>
      <c r="E661" s="2"/>
      <c r="G661" s="2"/>
      <c r="H661" s="2"/>
    </row>
    <row r="662" spans="4:8" ht="22.5" customHeight="1" x14ac:dyDescent="0.2">
      <c r="D662" s="2"/>
      <c r="E662" s="2"/>
      <c r="G662" s="2"/>
      <c r="H662" s="2"/>
    </row>
    <row r="663" spans="4:8" ht="22.5" customHeight="1" x14ac:dyDescent="0.2">
      <c r="D663" s="2"/>
      <c r="E663" s="2"/>
      <c r="G663" s="2"/>
      <c r="H663" s="2"/>
    </row>
    <row r="664" spans="4:8" ht="22.5" customHeight="1" x14ac:dyDescent="0.2">
      <c r="D664" s="2"/>
      <c r="E664" s="2"/>
      <c r="G664" s="2"/>
      <c r="H664" s="2"/>
    </row>
    <row r="665" spans="4:8" ht="22.5" customHeight="1" x14ac:dyDescent="0.2">
      <c r="D665" s="2"/>
      <c r="E665" s="2"/>
      <c r="G665" s="2"/>
      <c r="H665" s="2"/>
    </row>
    <row r="666" spans="4:8" ht="22.5" customHeight="1" x14ac:dyDescent="0.2">
      <c r="D666" s="2"/>
      <c r="E666" s="2"/>
      <c r="G666" s="2"/>
      <c r="H666" s="2"/>
    </row>
    <row r="667" spans="4:8" ht="22.5" customHeight="1" x14ac:dyDescent="0.2">
      <c r="D667" s="2"/>
      <c r="E667" s="2"/>
      <c r="G667" s="2"/>
      <c r="H667" s="2"/>
    </row>
    <row r="668" spans="4:8" ht="22.5" customHeight="1" x14ac:dyDescent="0.2">
      <c r="D668" s="2"/>
      <c r="E668" s="2"/>
      <c r="G668" s="2"/>
      <c r="H668" s="2"/>
    </row>
    <row r="669" spans="4:8" ht="22.5" customHeight="1" x14ac:dyDescent="0.2">
      <c r="D669" s="2"/>
      <c r="E669" s="2"/>
      <c r="G669" s="2"/>
      <c r="H669" s="2"/>
    </row>
    <row r="670" spans="4:8" ht="22.5" customHeight="1" x14ac:dyDescent="0.2">
      <c r="D670" s="2"/>
      <c r="E670" s="2"/>
      <c r="G670" s="2"/>
      <c r="H670" s="2"/>
    </row>
    <row r="671" spans="4:8" ht="22.5" customHeight="1" x14ac:dyDescent="0.2">
      <c r="D671" s="2"/>
      <c r="E671" s="2"/>
      <c r="G671" s="2"/>
      <c r="H671" s="2"/>
    </row>
    <row r="672" spans="4:8" ht="22.5" customHeight="1" x14ac:dyDescent="0.2">
      <c r="D672" s="2"/>
      <c r="E672" s="2"/>
      <c r="G672" s="2"/>
      <c r="H672" s="2"/>
    </row>
    <row r="673" spans="4:8" ht="22.5" customHeight="1" x14ac:dyDescent="0.2">
      <c r="D673" s="2"/>
      <c r="E673" s="2"/>
      <c r="G673" s="2"/>
      <c r="H673" s="2"/>
    </row>
    <row r="674" spans="4:8" ht="22.5" customHeight="1" x14ac:dyDescent="0.2">
      <c r="D674" s="2"/>
      <c r="E674" s="2"/>
      <c r="G674" s="2"/>
      <c r="H674" s="2"/>
    </row>
    <row r="675" spans="4:8" ht="22.5" customHeight="1" x14ac:dyDescent="0.2">
      <c r="D675" s="2"/>
      <c r="E675" s="2"/>
      <c r="G675" s="2"/>
      <c r="H675" s="2"/>
    </row>
    <row r="676" spans="4:8" ht="22.5" customHeight="1" x14ac:dyDescent="0.2">
      <c r="D676" s="2"/>
      <c r="E676" s="2"/>
      <c r="G676" s="2"/>
      <c r="H676" s="2"/>
    </row>
    <row r="677" spans="4:8" ht="22.5" customHeight="1" x14ac:dyDescent="0.2">
      <c r="D677" s="2"/>
      <c r="E677" s="2"/>
      <c r="G677" s="2"/>
      <c r="H677" s="2"/>
    </row>
    <row r="678" spans="4:8" ht="22.5" customHeight="1" x14ac:dyDescent="0.2">
      <c r="D678" s="2"/>
      <c r="E678" s="2"/>
      <c r="G678" s="2"/>
      <c r="H678" s="2"/>
    </row>
    <row r="679" spans="4:8" ht="22.5" customHeight="1" x14ac:dyDescent="0.2">
      <c r="D679" s="2"/>
      <c r="E679" s="2"/>
      <c r="G679" s="2"/>
      <c r="H679" s="2"/>
    </row>
    <row r="680" spans="4:8" ht="22.5" customHeight="1" x14ac:dyDescent="0.2">
      <c r="D680" s="2"/>
      <c r="E680" s="2"/>
      <c r="G680" s="2"/>
      <c r="H680" s="2"/>
    </row>
    <row r="681" spans="4:8" ht="22.5" customHeight="1" x14ac:dyDescent="0.2">
      <c r="D681" s="2"/>
      <c r="E681" s="2"/>
      <c r="G681" s="2"/>
      <c r="H681" s="2"/>
    </row>
    <row r="682" spans="4:8" ht="22.5" customHeight="1" x14ac:dyDescent="0.2">
      <c r="D682" s="2"/>
      <c r="E682" s="2"/>
      <c r="G682" s="2"/>
      <c r="H682" s="2"/>
    </row>
    <row r="683" spans="4:8" ht="22.5" customHeight="1" x14ac:dyDescent="0.2">
      <c r="D683" s="2"/>
      <c r="E683" s="2"/>
      <c r="G683" s="2"/>
      <c r="H683" s="2"/>
    </row>
    <row r="684" spans="4:8" ht="22.5" customHeight="1" x14ac:dyDescent="0.2">
      <c r="D684" s="2"/>
      <c r="E684" s="2"/>
      <c r="G684" s="2"/>
      <c r="H684" s="2"/>
    </row>
    <row r="685" spans="4:8" ht="22.5" customHeight="1" x14ac:dyDescent="0.2">
      <c r="D685" s="2"/>
      <c r="E685" s="2"/>
      <c r="G685" s="2"/>
      <c r="H685" s="2"/>
    </row>
    <row r="686" spans="4:8" ht="22.5" customHeight="1" x14ac:dyDescent="0.2">
      <c r="D686" s="2"/>
      <c r="E686" s="2"/>
      <c r="G686" s="2"/>
      <c r="H686" s="2"/>
    </row>
    <row r="687" spans="4:8" ht="22.5" customHeight="1" x14ac:dyDescent="0.2">
      <c r="D687" s="2"/>
      <c r="E687" s="2"/>
      <c r="G687" s="2"/>
      <c r="H687" s="2"/>
    </row>
    <row r="688" spans="4:8" ht="22.5" customHeight="1" x14ac:dyDescent="0.2">
      <c r="D688" s="2"/>
      <c r="E688" s="2"/>
      <c r="G688" s="2"/>
      <c r="H688" s="2"/>
    </row>
    <row r="689" spans="4:8" ht="22.5" customHeight="1" x14ac:dyDescent="0.2">
      <c r="D689" s="2"/>
      <c r="E689" s="2"/>
      <c r="G689" s="2"/>
      <c r="H689" s="2"/>
    </row>
    <row r="690" spans="4:8" ht="22.5" customHeight="1" x14ac:dyDescent="0.2">
      <c r="D690" s="2"/>
      <c r="E690" s="2"/>
      <c r="G690" s="2"/>
      <c r="H690" s="2"/>
    </row>
    <row r="691" spans="4:8" ht="22.5" customHeight="1" x14ac:dyDescent="0.2">
      <c r="D691" s="2"/>
      <c r="E691" s="2"/>
      <c r="G691" s="2"/>
      <c r="H691" s="2"/>
    </row>
    <row r="692" spans="4:8" ht="22.5" customHeight="1" x14ac:dyDescent="0.2">
      <c r="D692" s="2"/>
      <c r="E692" s="2"/>
      <c r="G692" s="2"/>
      <c r="H692" s="2"/>
    </row>
    <row r="693" spans="4:8" ht="22.5" customHeight="1" x14ac:dyDescent="0.2">
      <c r="D693" s="2"/>
      <c r="E693" s="2"/>
      <c r="G693" s="2"/>
      <c r="H693" s="2"/>
    </row>
    <row r="694" spans="4:8" ht="22.5" customHeight="1" x14ac:dyDescent="0.2">
      <c r="D694" s="2"/>
      <c r="E694" s="2"/>
      <c r="G694" s="2"/>
      <c r="H694" s="2"/>
    </row>
    <row r="695" spans="4:8" ht="22.5" customHeight="1" x14ac:dyDescent="0.2">
      <c r="D695" s="2"/>
      <c r="E695" s="2"/>
      <c r="G695" s="2"/>
      <c r="H695" s="2"/>
    </row>
    <row r="696" spans="4:8" ht="22.5" customHeight="1" x14ac:dyDescent="0.2">
      <c r="D696" s="2"/>
      <c r="E696" s="2"/>
      <c r="G696" s="2"/>
      <c r="H696" s="2"/>
    </row>
    <row r="697" spans="4:8" ht="22.5" customHeight="1" x14ac:dyDescent="0.2">
      <c r="D697" s="2"/>
      <c r="E697" s="2"/>
      <c r="G697" s="2"/>
      <c r="H697" s="2"/>
    </row>
    <row r="698" spans="4:8" ht="22.5" customHeight="1" x14ac:dyDescent="0.2">
      <c r="D698" s="2"/>
      <c r="E698" s="2"/>
      <c r="G698" s="2"/>
      <c r="H698" s="2"/>
    </row>
    <row r="699" spans="4:8" ht="22.5" customHeight="1" x14ac:dyDescent="0.2">
      <c r="D699" s="2"/>
      <c r="E699" s="2"/>
      <c r="G699" s="2"/>
      <c r="H699" s="2"/>
    </row>
    <row r="700" spans="4:8" ht="22.5" customHeight="1" x14ac:dyDescent="0.2">
      <c r="D700" s="2"/>
      <c r="E700" s="2"/>
      <c r="G700" s="2"/>
      <c r="H700" s="2"/>
    </row>
    <row r="701" spans="4:8" ht="22.5" customHeight="1" x14ac:dyDescent="0.2">
      <c r="D701" s="2"/>
      <c r="E701" s="2"/>
      <c r="G701" s="2"/>
      <c r="H701" s="2"/>
    </row>
    <row r="702" spans="4:8" ht="22.5" customHeight="1" x14ac:dyDescent="0.2">
      <c r="D702" s="2"/>
      <c r="E702" s="2"/>
      <c r="G702" s="2"/>
      <c r="H702" s="2"/>
    </row>
    <row r="703" spans="4:8" ht="22.5" customHeight="1" x14ac:dyDescent="0.2">
      <c r="D703" s="2"/>
      <c r="E703" s="2"/>
      <c r="G703" s="2"/>
      <c r="H703" s="2"/>
    </row>
    <row r="704" spans="4:8" ht="22.5" customHeight="1" x14ac:dyDescent="0.2">
      <c r="D704" s="2"/>
      <c r="E704" s="2"/>
      <c r="G704" s="2"/>
      <c r="H704" s="2"/>
    </row>
    <row r="705" spans="4:8" ht="22.5" customHeight="1" x14ac:dyDescent="0.2">
      <c r="D705" s="2"/>
      <c r="E705" s="2"/>
      <c r="G705" s="2"/>
      <c r="H705" s="2"/>
    </row>
    <row r="706" spans="4:8" ht="22.5" customHeight="1" x14ac:dyDescent="0.2">
      <c r="D706" s="2"/>
      <c r="E706" s="2"/>
      <c r="G706" s="2"/>
      <c r="H706" s="2"/>
    </row>
    <row r="707" spans="4:8" ht="22.5" customHeight="1" x14ac:dyDescent="0.2">
      <c r="D707" s="2"/>
      <c r="E707" s="2"/>
      <c r="G707" s="2"/>
      <c r="H707" s="2"/>
    </row>
    <row r="708" spans="4:8" ht="22.5" customHeight="1" x14ac:dyDescent="0.2">
      <c r="D708" s="2"/>
      <c r="E708" s="2"/>
      <c r="G708" s="2"/>
      <c r="H708" s="2"/>
    </row>
    <row r="709" spans="4:8" ht="22.5" customHeight="1" x14ac:dyDescent="0.2">
      <c r="D709" s="2"/>
      <c r="E709" s="2"/>
      <c r="G709" s="2"/>
      <c r="H709" s="2"/>
    </row>
    <row r="710" spans="4:8" ht="22.5" customHeight="1" x14ac:dyDescent="0.2">
      <c r="D710" s="2"/>
      <c r="E710" s="2"/>
      <c r="G710" s="2"/>
      <c r="H710" s="2"/>
    </row>
    <row r="711" spans="4:8" ht="22.5" customHeight="1" x14ac:dyDescent="0.2">
      <c r="D711" s="2"/>
      <c r="E711" s="2"/>
      <c r="G711" s="2"/>
      <c r="H711" s="2"/>
    </row>
    <row r="712" spans="4:8" ht="22.5" customHeight="1" x14ac:dyDescent="0.2">
      <c r="D712" s="2"/>
      <c r="E712" s="2"/>
      <c r="G712" s="2"/>
      <c r="H712" s="2"/>
    </row>
    <row r="713" spans="4:8" ht="22.5" customHeight="1" x14ac:dyDescent="0.2">
      <c r="D713" s="2"/>
      <c r="E713" s="2"/>
      <c r="G713" s="2"/>
      <c r="H713" s="2"/>
    </row>
    <row r="714" spans="4:8" ht="22.5" customHeight="1" x14ac:dyDescent="0.2">
      <c r="D714" s="2"/>
      <c r="E714" s="2"/>
      <c r="G714" s="2"/>
      <c r="H714" s="2"/>
    </row>
    <row r="715" spans="4:8" ht="22.5" customHeight="1" x14ac:dyDescent="0.2">
      <c r="D715" s="2"/>
      <c r="E715" s="2"/>
      <c r="G715" s="2"/>
      <c r="H715" s="2"/>
    </row>
    <row r="716" spans="4:8" ht="22.5" customHeight="1" x14ac:dyDescent="0.2">
      <c r="D716" s="2"/>
      <c r="E716" s="2"/>
      <c r="G716" s="2"/>
      <c r="H716" s="2"/>
    </row>
    <row r="717" spans="4:8" ht="22.5" customHeight="1" x14ac:dyDescent="0.2">
      <c r="D717" s="2"/>
      <c r="E717" s="2"/>
      <c r="G717" s="2"/>
      <c r="H717" s="2"/>
    </row>
    <row r="718" spans="4:8" ht="22.5" customHeight="1" x14ac:dyDescent="0.2">
      <c r="D718" s="2"/>
      <c r="E718" s="2"/>
      <c r="G718" s="2"/>
      <c r="H718" s="2"/>
    </row>
    <row r="719" spans="4:8" ht="22.5" customHeight="1" x14ac:dyDescent="0.2">
      <c r="D719" s="2"/>
      <c r="E719" s="2"/>
      <c r="G719" s="2"/>
      <c r="H719" s="2"/>
    </row>
    <row r="720" spans="4:8" ht="22.5" customHeight="1" x14ac:dyDescent="0.2">
      <c r="D720" s="2"/>
      <c r="E720" s="2"/>
      <c r="G720" s="2"/>
      <c r="H720" s="2"/>
    </row>
    <row r="721" spans="4:8" ht="22.5" customHeight="1" x14ac:dyDescent="0.2">
      <c r="D721" s="2"/>
      <c r="E721" s="2"/>
      <c r="G721" s="2"/>
      <c r="H721" s="2"/>
    </row>
    <row r="722" spans="4:8" ht="22.5" customHeight="1" x14ac:dyDescent="0.2">
      <c r="D722" s="2"/>
      <c r="E722" s="2"/>
      <c r="G722" s="2"/>
      <c r="H722" s="2"/>
    </row>
    <row r="723" spans="4:8" ht="22.5" customHeight="1" x14ac:dyDescent="0.2">
      <c r="D723" s="2"/>
      <c r="E723" s="2"/>
      <c r="G723" s="2"/>
      <c r="H723" s="2"/>
    </row>
    <row r="724" spans="4:8" ht="22.5" customHeight="1" x14ac:dyDescent="0.2">
      <c r="D724" s="2"/>
      <c r="E724" s="2"/>
      <c r="G724" s="2"/>
      <c r="H724" s="2"/>
    </row>
    <row r="725" spans="4:8" ht="22.5" customHeight="1" x14ac:dyDescent="0.2">
      <c r="D725" s="2"/>
      <c r="E725" s="2"/>
      <c r="G725" s="2"/>
      <c r="H725" s="2"/>
    </row>
    <row r="726" spans="4:8" ht="22.5" customHeight="1" x14ac:dyDescent="0.2">
      <c r="D726" s="2"/>
      <c r="E726" s="2"/>
      <c r="G726" s="2"/>
      <c r="H726" s="2"/>
    </row>
    <row r="727" spans="4:8" ht="22.5" customHeight="1" x14ac:dyDescent="0.2">
      <c r="D727" s="2"/>
      <c r="E727" s="2"/>
      <c r="G727" s="2"/>
      <c r="H727" s="2"/>
    </row>
    <row r="728" spans="4:8" ht="22.5" customHeight="1" x14ac:dyDescent="0.2">
      <c r="D728" s="2"/>
      <c r="E728" s="2"/>
      <c r="G728" s="2"/>
      <c r="H728" s="2"/>
    </row>
    <row r="729" spans="4:8" ht="22.5" customHeight="1" x14ac:dyDescent="0.2">
      <c r="D729" s="2"/>
      <c r="E729" s="2"/>
      <c r="G729" s="2"/>
      <c r="H729" s="2"/>
    </row>
    <row r="730" spans="4:8" ht="22.5" customHeight="1" x14ac:dyDescent="0.2">
      <c r="D730" s="2"/>
      <c r="E730" s="2"/>
      <c r="G730" s="2"/>
      <c r="H730" s="2"/>
    </row>
    <row r="731" spans="4:8" ht="22.5" customHeight="1" x14ac:dyDescent="0.2">
      <c r="D731" s="2"/>
      <c r="E731" s="2"/>
      <c r="G731" s="2"/>
      <c r="H731" s="2"/>
    </row>
    <row r="732" spans="4:8" ht="22.5" customHeight="1" x14ac:dyDescent="0.2">
      <c r="D732" s="2"/>
      <c r="E732" s="2"/>
      <c r="G732" s="2"/>
      <c r="H732" s="2"/>
    </row>
    <row r="733" spans="4:8" ht="22.5" customHeight="1" x14ac:dyDescent="0.2">
      <c r="D733" s="2"/>
      <c r="E733" s="2"/>
      <c r="G733" s="2"/>
      <c r="H733" s="2"/>
    </row>
    <row r="734" spans="4:8" ht="22.5" customHeight="1" x14ac:dyDescent="0.2">
      <c r="D734" s="2"/>
      <c r="E734" s="2"/>
      <c r="G734" s="2"/>
      <c r="H734" s="2"/>
    </row>
    <row r="735" spans="4:8" ht="22.5" customHeight="1" x14ac:dyDescent="0.2">
      <c r="D735" s="2"/>
      <c r="E735" s="2"/>
      <c r="G735" s="2"/>
      <c r="H735" s="2"/>
    </row>
    <row r="736" spans="4:8" ht="22.5" customHeight="1" x14ac:dyDescent="0.2">
      <c r="D736" s="2"/>
      <c r="E736" s="2"/>
      <c r="G736" s="2"/>
      <c r="H736" s="2"/>
    </row>
    <row r="737" spans="4:8" ht="22.5" customHeight="1" x14ac:dyDescent="0.2">
      <c r="D737" s="2"/>
      <c r="E737" s="2"/>
      <c r="G737" s="2"/>
      <c r="H737" s="2"/>
    </row>
    <row r="738" spans="4:8" ht="22.5" customHeight="1" x14ac:dyDescent="0.2">
      <c r="D738" s="2"/>
      <c r="E738" s="2"/>
      <c r="G738" s="2"/>
      <c r="H738" s="2"/>
    </row>
    <row r="739" spans="4:8" ht="22.5" customHeight="1" x14ac:dyDescent="0.2">
      <c r="D739" s="2"/>
      <c r="E739" s="2"/>
      <c r="G739" s="2"/>
      <c r="H739" s="2"/>
    </row>
    <row r="740" spans="4:8" ht="22.5" customHeight="1" x14ac:dyDescent="0.2">
      <c r="D740" s="2"/>
      <c r="E740" s="2"/>
      <c r="G740" s="2"/>
      <c r="H740" s="2"/>
    </row>
    <row r="741" spans="4:8" ht="22.5" customHeight="1" x14ac:dyDescent="0.2">
      <c r="D741" s="2"/>
      <c r="E741" s="2"/>
      <c r="G741" s="2"/>
      <c r="H741" s="2"/>
    </row>
    <row r="742" spans="4:8" ht="22.5" customHeight="1" x14ac:dyDescent="0.2">
      <c r="D742" s="2"/>
      <c r="E742" s="2"/>
      <c r="G742" s="2"/>
      <c r="H742" s="2"/>
    </row>
    <row r="743" spans="4:8" ht="22.5" customHeight="1" x14ac:dyDescent="0.2">
      <c r="D743" s="2"/>
      <c r="E743" s="2"/>
      <c r="G743" s="2"/>
      <c r="H743" s="2"/>
    </row>
    <row r="744" spans="4:8" ht="22.5" customHeight="1" x14ac:dyDescent="0.2">
      <c r="D744" s="2"/>
      <c r="E744" s="2"/>
      <c r="G744" s="2"/>
      <c r="H744" s="2"/>
    </row>
    <row r="745" spans="4:8" ht="22.5" customHeight="1" x14ac:dyDescent="0.2">
      <c r="D745" s="2"/>
      <c r="E745" s="2"/>
      <c r="G745" s="2"/>
      <c r="H745" s="2"/>
    </row>
    <row r="746" spans="4:8" ht="22.5" customHeight="1" x14ac:dyDescent="0.2">
      <c r="D746" s="2"/>
      <c r="E746" s="2"/>
      <c r="G746" s="2"/>
      <c r="H746" s="2"/>
    </row>
    <row r="747" spans="4:8" ht="22.5" customHeight="1" x14ac:dyDescent="0.2">
      <c r="D747" s="2"/>
      <c r="E747" s="2"/>
      <c r="G747" s="2"/>
      <c r="H747" s="2"/>
    </row>
    <row r="748" spans="4:8" ht="22.5" customHeight="1" x14ac:dyDescent="0.2">
      <c r="D748" s="2"/>
      <c r="E748" s="2"/>
      <c r="G748" s="2"/>
      <c r="H748" s="2"/>
    </row>
    <row r="749" spans="4:8" ht="22.5" customHeight="1" x14ac:dyDescent="0.2">
      <c r="D749" s="2"/>
      <c r="E749" s="2"/>
      <c r="G749" s="2"/>
      <c r="H749" s="2"/>
    </row>
    <row r="750" spans="4:8" ht="22.5" customHeight="1" x14ac:dyDescent="0.2">
      <c r="D750" s="2"/>
      <c r="E750" s="2"/>
      <c r="G750" s="2"/>
      <c r="H750" s="2"/>
    </row>
    <row r="751" spans="4:8" ht="22.5" customHeight="1" x14ac:dyDescent="0.2">
      <c r="D751" s="2"/>
      <c r="E751" s="2"/>
      <c r="G751" s="2"/>
      <c r="H751" s="2"/>
    </row>
    <row r="752" spans="4:8" ht="22.5" customHeight="1" x14ac:dyDescent="0.2">
      <c r="D752" s="2"/>
      <c r="E752" s="2"/>
      <c r="G752" s="2"/>
      <c r="H752" s="2"/>
    </row>
    <row r="753" spans="4:8" ht="22.5" customHeight="1" x14ac:dyDescent="0.2">
      <c r="D753" s="2"/>
      <c r="E753" s="2"/>
      <c r="G753" s="2"/>
      <c r="H753" s="2"/>
    </row>
    <row r="754" spans="4:8" ht="22.5" customHeight="1" x14ac:dyDescent="0.2">
      <c r="D754" s="2"/>
      <c r="E754" s="2"/>
      <c r="G754" s="2"/>
      <c r="H754" s="2"/>
    </row>
    <row r="755" spans="4:8" ht="22.5" customHeight="1" x14ac:dyDescent="0.2">
      <c r="D755" s="2"/>
      <c r="E755" s="2"/>
      <c r="G755" s="2"/>
      <c r="H755" s="2"/>
    </row>
    <row r="756" spans="4:8" ht="22.5" customHeight="1" x14ac:dyDescent="0.2">
      <c r="D756" s="2"/>
      <c r="E756" s="2"/>
      <c r="G756" s="2"/>
      <c r="H756" s="2"/>
    </row>
    <row r="757" spans="4:8" ht="22.5" customHeight="1" x14ac:dyDescent="0.2">
      <c r="D757" s="2"/>
      <c r="E757" s="2"/>
      <c r="G757" s="2"/>
      <c r="H757" s="2"/>
    </row>
    <row r="758" spans="4:8" ht="22.5" customHeight="1" x14ac:dyDescent="0.2">
      <c r="D758" s="2"/>
      <c r="E758" s="2"/>
      <c r="G758" s="2"/>
      <c r="H758" s="2"/>
    </row>
    <row r="759" spans="4:8" ht="22.5" customHeight="1" x14ac:dyDescent="0.2">
      <c r="D759" s="2"/>
      <c r="E759" s="2"/>
      <c r="G759" s="2"/>
      <c r="H759" s="2"/>
    </row>
    <row r="760" spans="4:8" ht="22.5" customHeight="1" x14ac:dyDescent="0.2">
      <c r="D760" s="2"/>
      <c r="E760" s="2"/>
      <c r="G760" s="2"/>
      <c r="H760" s="2"/>
    </row>
    <row r="761" spans="4:8" ht="22.5" customHeight="1" x14ac:dyDescent="0.2">
      <c r="D761" s="2"/>
      <c r="E761" s="2"/>
      <c r="G761" s="2"/>
      <c r="H761" s="2"/>
    </row>
    <row r="762" spans="4:8" ht="22.5" customHeight="1" x14ac:dyDescent="0.2">
      <c r="D762" s="2"/>
      <c r="E762" s="2"/>
      <c r="G762" s="2"/>
      <c r="H762" s="2"/>
    </row>
    <row r="763" spans="4:8" ht="22.5" customHeight="1" x14ac:dyDescent="0.2">
      <c r="D763" s="2"/>
      <c r="E763" s="2"/>
      <c r="G763" s="2"/>
      <c r="H763" s="2"/>
    </row>
    <row r="764" spans="4:8" ht="22.5" customHeight="1" x14ac:dyDescent="0.2">
      <c r="D764" s="2"/>
      <c r="E764" s="2"/>
      <c r="G764" s="2"/>
      <c r="H764" s="2"/>
    </row>
    <row r="765" spans="4:8" ht="22.5" customHeight="1" x14ac:dyDescent="0.2">
      <c r="D765" s="2"/>
      <c r="E765" s="2"/>
      <c r="G765" s="2"/>
      <c r="H765" s="2"/>
    </row>
    <row r="766" spans="4:8" ht="22.5" customHeight="1" x14ac:dyDescent="0.2">
      <c r="D766" s="2"/>
      <c r="E766" s="2"/>
      <c r="G766" s="2"/>
      <c r="H766" s="2"/>
    </row>
    <row r="767" spans="4:8" ht="22.5" customHeight="1" x14ac:dyDescent="0.2">
      <c r="D767" s="2"/>
      <c r="E767" s="2"/>
      <c r="G767" s="2"/>
      <c r="H767" s="2"/>
    </row>
    <row r="768" spans="4:8" ht="22.5" customHeight="1" x14ac:dyDescent="0.2">
      <c r="D768" s="2"/>
      <c r="E768" s="2"/>
      <c r="G768" s="2"/>
      <c r="H768" s="2"/>
    </row>
    <row r="769" spans="4:8" ht="22.5" customHeight="1" x14ac:dyDescent="0.2">
      <c r="D769" s="2"/>
      <c r="E769" s="2"/>
      <c r="G769" s="2"/>
      <c r="H769" s="2"/>
    </row>
    <row r="770" spans="4:8" ht="22.5" customHeight="1" x14ac:dyDescent="0.2">
      <c r="D770" s="2"/>
      <c r="E770" s="2"/>
      <c r="G770" s="2"/>
      <c r="H770" s="2"/>
    </row>
    <row r="771" spans="4:8" ht="22.5" customHeight="1" x14ac:dyDescent="0.2">
      <c r="D771" s="2"/>
      <c r="E771" s="2"/>
      <c r="G771" s="2"/>
      <c r="H771" s="2"/>
    </row>
    <row r="772" spans="4:8" ht="22.5" customHeight="1" x14ac:dyDescent="0.2">
      <c r="D772" s="2"/>
      <c r="E772" s="2"/>
      <c r="G772" s="2"/>
      <c r="H772" s="2"/>
    </row>
    <row r="773" spans="4:8" ht="22.5" customHeight="1" x14ac:dyDescent="0.2">
      <c r="D773" s="2"/>
      <c r="E773" s="2"/>
      <c r="G773" s="2"/>
      <c r="H773" s="2"/>
    </row>
    <row r="774" spans="4:8" ht="22.5" customHeight="1" x14ac:dyDescent="0.2">
      <c r="D774" s="2"/>
      <c r="E774" s="2"/>
      <c r="G774" s="2"/>
      <c r="H774" s="2"/>
    </row>
    <row r="775" spans="4:8" ht="22.5" customHeight="1" x14ac:dyDescent="0.2">
      <c r="D775" s="2"/>
      <c r="E775" s="2"/>
      <c r="G775" s="2"/>
      <c r="H775" s="2"/>
    </row>
    <row r="776" spans="4:8" ht="22.5" customHeight="1" x14ac:dyDescent="0.2">
      <c r="D776" s="2"/>
      <c r="E776" s="2"/>
      <c r="G776" s="2"/>
      <c r="H776" s="2"/>
    </row>
    <row r="777" spans="4:8" ht="22.5" customHeight="1" x14ac:dyDescent="0.2">
      <c r="D777" s="2"/>
      <c r="E777" s="2"/>
      <c r="G777" s="2"/>
      <c r="H777" s="2"/>
    </row>
    <row r="778" spans="4:8" ht="22.5" customHeight="1" x14ac:dyDescent="0.2">
      <c r="D778" s="2"/>
      <c r="E778" s="2"/>
      <c r="G778" s="2"/>
      <c r="H778" s="2"/>
    </row>
    <row r="779" spans="4:8" ht="22.5" customHeight="1" x14ac:dyDescent="0.2">
      <c r="D779" s="2"/>
      <c r="E779" s="2"/>
      <c r="G779" s="2"/>
      <c r="H779" s="2"/>
    </row>
    <row r="780" spans="4:8" ht="22.5" customHeight="1" x14ac:dyDescent="0.2">
      <c r="D780" s="2"/>
      <c r="E780" s="2"/>
      <c r="G780" s="2"/>
      <c r="H780" s="2"/>
    </row>
    <row r="781" spans="4:8" ht="22.5" customHeight="1" x14ac:dyDescent="0.2">
      <c r="D781" s="2"/>
      <c r="E781" s="2"/>
      <c r="G781" s="2"/>
      <c r="H781" s="2"/>
    </row>
    <row r="782" spans="4:8" ht="22.5" customHeight="1" x14ac:dyDescent="0.2">
      <c r="D782" s="2"/>
      <c r="E782" s="2"/>
      <c r="G782" s="2"/>
      <c r="H782" s="2"/>
    </row>
    <row r="783" spans="4:8" ht="22.5" customHeight="1" x14ac:dyDescent="0.2">
      <c r="D783" s="2"/>
      <c r="E783" s="2"/>
      <c r="G783" s="2"/>
      <c r="H783" s="2"/>
    </row>
    <row r="784" spans="4:8" ht="22.5" customHeight="1" x14ac:dyDescent="0.2">
      <c r="D784" s="2"/>
      <c r="E784" s="2"/>
      <c r="G784" s="2"/>
      <c r="H784" s="2"/>
    </row>
    <row r="785" spans="4:8" ht="22.5" customHeight="1" x14ac:dyDescent="0.2">
      <c r="D785" s="2"/>
      <c r="E785" s="2"/>
      <c r="G785" s="2"/>
      <c r="H785" s="2"/>
    </row>
    <row r="786" spans="4:8" ht="22.5" customHeight="1" x14ac:dyDescent="0.2">
      <c r="D786" s="2"/>
      <c r="E786" s="2"/>
      <c r="G786" s="2"/>
      <c r="H786" s="2"/>
    </row>
    <row r="787" spans="4:8" ht="22.5" customHeight="1" x14ac:dyDescent="0.2">
      <c r="D787" s="2"/>
      <c r="E787" s="2"/>
      <c r="G787" s="2"/>
      <c r="H787" s="2"/>
    </row>
    <row r="788" spans="4:8" ht="22.5" customHeight="1" x14ac:dyDescent="0.2">
      <c r="D788" s="2"/>
      <c r="E788" s="2"/>
      <c r="G788" s="2"/>
      <c r="H788" s="2"/>
    </row>
    <row r="789" spans="4:8" ht="22.5" customHeight="1" x14ac:dyDescent="0.2">
      <c r="D789" s="2"/>
      <c r="E789" s="2"/>
      <c r="G789" s="2"/>
      <c r="H789" s="2"/>
    </row>
    <row r="790" spans="4:8" ht="22.5" customHeight="1" x14ac:dyDescent="0.2">
      <c r="D790" s="2"/>
      <c r="E790" s="2"/>
      <c r="G790" s="2"/>
      <c r="H790" s="2"/>
    </row>
    <row r="791" spans="4:8" ht="22.5" customHeight="1" x14ac:dyDescent="0.2">
      <c r="D791" s="2"/>
      <c r="E791" s="2"/>
      <c r="G791" s="2"/>
      <c r="H791" s="2"/>
    </row>
    <row r="792" spans="4:8" ht="22.5" customHeight="1" x14ac:dyDescent="0.2">
      <c r="D792" s="2"/>
      <c r="E792" s="2"/>
      <c r="G792" s="2"/>
      <c r="H792" s="2"/>
    </row>
    <row r="793" spans="4:8" ht="22.5" customHeight="1" x14ac:dyDescent="0.2">
      <c r="D793" s="2"/>
      <c r="E793" s="2"/>
      <c r="G793" s="2"/>
      <c r="H793" s="2"/>
    </row>
    <row r="794" spans="4:8" ht="22.5" customHeight="1" x14ac:dyDescent="0.2">
      <c r="D794" s="2"/>
      <c r="E794" s="2"/>
      <c r="G794" s="2"/>
      <c r="H794" s="2"/>
    </row>
    <row r="795" spans="4:8" ht="22.5" customHeight="1" x14ac:dyDescent="0.2">
      <c r="D795" s="2"/>
      <c r="E795" s="2"/>
      <c r="G795" s="2"/>
      <c r="H795" s="2"/>
    </row>
    <row r="796" spans="4:8" ht="22.5" customHeight="1" x14ac:dyDescent="0.2">
      <c r="D796" s="2"/>
      <c r="E796" s="2"/>
      <c r="G796" s="2"/>
      <c r="H796" s="2"/>
    </row>
    <row r="797" spans="4:8" ht="22.5" customHeight="1" x14ac:dyDescent="0.2">
      <c r="D797" s="2"/>
      <c r="E797" s="2"/>
      <c r="G797" s="2"/>
      <c r="H797" s="2"/>
    </row>
    <row r="798" spans="4:8" ht="22.5" customHeight="1" x14ac:dyDescent="0.2">
      <c r="D798" s="2"/>
      <c r="E798" s="2"/>
      <c r="G798" s="2"/>
      <c r="H798" s="2"/>
    </row>
    <row r="799" spans="4:8" ht="22.5" customHeight="1" x14ac:dyDescent="0.2">
      <c r="D799" s="2"/>
      <c r="E799" s="2"/>
      <c r="G799" s="2"/>
      <c r="H799" s="2"/>
    </row>
    <row r="800" spans="4:8" ht="22.5" customHeight="1" x14ac:dyDescent="0.2">
      <c r="D800" s="2"/>
      <c r="E800" s="2"/>
      <c r="G800" s="2"/>
      <c r="H800" s="2"/>
    </row>
    <row r="801" spans="4:8" ht="22.5" customHeight="1" x14ac:dyDescent="0.2">
      <c r="D801" s="2"/>
      <c r="E801" s="2"/>
      <c r="G801" s="2"/>
      <c r="H801" s="2"/>
    </row>
    <row r="802" spans="4:8" ht="22.5" customHeight="1" x14ac:dyDescent="0.2">
      <c r="D802" s="2"/>
      <c r="E802" s="2"/>
      <c r="G802" s="2"/>
      <c r="H802" s="2"/>
    </row>
    <row r="803" spans="4:8" ht="22.5" customHeight="1" x14ac:dyDescent="0.2">
      <c r="D803" s="2"/>
      <c r="E803" s="2"/>
      <c r="G803" s="2"/>
      <c r="H803" s="2"/>
    </row>
    <row r="804" spans="4:8" ht="22.5" customHeight="1" x14ac:dyDescent="0.2">
      <c r="D804" s="2"/>
      <c r="E804" s="2"/>
      <c r="G804" s="2"/>
      <c r="H804" s="2"/>
    </row>
    <row r="805" spans="4:8" ht="22.5" customHeight="1" x14ac:dyDescent="0.2">
      <c r="D805" s="2"/>
      <c r="E805" s="2"/>
      <c r="G805" s="2"/>
      <c r="H805" s="2"/>
    </row>
    <row r="806" spans="4:8" ht="22.5" customHeight="1" x14ac:dyDescent="0.2">
      <c r="D806" s="2"/>
      <c r="E806" s="2"/>
      <c r="G806" s="2"/>
      <c r="H806" s="2"/>
    </row>
    <row r="807" spans="4:8" ht="22.5" customHeight="1" x14ac:dyDescent="0.2">
      <c r="D807" s="2"/>
      <c r="E807" s="2"/>
      <c r="G807" s="2"/>
      <c r="H807" s="2"/>
    </row>
    <row r="808" spans="4:8" ht="22.5" customHeight="1" x14ac:dyDescent="0.2">
      <c r="D808" s="2"/>
      <c r="E808" s="2"/>
      <c r="G808" s="2"/>
      <c r="H808" s="2"/>
    </row>
    <row r="809" spans="4:8" ht="22.5" customHeight="1" x14ac:dyDescent="0.2">
      <c r="D809" s="2"/>
      <c r="E809" s="2"/>
      <c r="G809" s="2"/>
      <c r="H809" s="2"/>
    </row>
    <row r="810" spans="4:8" ht="22.5" customHeight="1" x14ac:dyDescent="0.2">
      <c r="D810" s="2"/>
      <c r="E810" s="2"/>
      <c r="G810" s="2"/>
      <c r="H810" s="2"/>
    </row>
    <row r="811" spans="4:8" ht="22.5" customHeight="1" x14ac:dyDescent="0.2">
      <c r="D811" s="2"/>
      <c r="E811" s="2"/>
      <c r="G811" s="2"/>
      <c r="H811" s="2"/>
    </row>
    <row r="812" spans="4:8" ht="22.5" customHeight="1" x14ac:dyDescent="0.2">
      <c r="D812" s="2"/>
      <c r="E812" s="2"/>
      <c r="G812" s="2"/>
      <c r="H812" s="2"/>
    </row>
    <row r="813" spans="4:8" ht="22.5" customHeight="1" x14ac:dyDescent="0.2">
      <c r="D813" s="2"/>
      <c r="E813" s="2"/>
      <c r="G813" s="2"/>
      <c r="H813" s="2"/>
    </row>
    <row r="814" spans="4:8" ht="22.5" customHeight="1" x14ac:dyDescent="0.2">
      <c r="D814" s="2"/>
      <c r="E814" s="2"/>
      <c r="G814" s="2"/>
      <c r="H814" s="2"/>
    </row>
    <row r="815" spans="4:8" ht="22.5" customHeight="1" x14ac:dyDescent="0.2">
      <c r="D815" s="2"/>
      <c r="E815" s="2"/>
      <c r="G815" s="2"/>
      <c r="H815" s="2"/>
    </row>
    <row r="816" spans="4:8" ht="22.5" customHeight="1" x14ac:dyDescent="0.2">
      <c r="D816" s="2"/>
      <c r="E816" s="2"/>
      <c r="G816" s="2"/>
      <c r="H816" s="2"/>
    </row>
    <row r="817" spans="4:8" ht="22.5" customHeight="1" x14ac:dyDescent="0.2">
      <c r="D817" s="2"/>
      <c r="E817" s="2"/>
      <c r="G817" s="2"/>
      <c r="H817" s="2"/>
    </row>
    <row r="818" spans="4:8" ht="22.5" customHeight="1" x14ac:dyDescent="0.2">
      <c r="D818" s="2"/>
      <c r="E818" s="2"/>
      <c r="G818" s="2"/>
      <c r="H818" s="2"/>
    </row>
    <row r="819" spans="4:8" ht="22.5" customHeight="1" x14ac:dyDescent="0.2">
      <c r="D819" s="2"/>
      <c r="E819" s="2"/>
      <c r="G819" s="2"/>
      <c r="H819" s="2"/>
    </row>
    <row r="820" spans="4:8" ht="22.5" customHeight="1" x14ac:dyDescent="0.2">
      <c r="D820" s="2"/>
      <c r="E820" s="2"/>
      <c r="G820" s="2"/>
      <c r="H820" s="2"/>
    </row>
    <row r="821" spans="4:8" ht="22.5" customHeight="1" x14ac:dyDescent="0.2">
      <c r="D821" s="2"/>
      <c r="E821" s="2"/>
      <c r="G821" s="2"/>
      <c r="H821" s="2"/>
    </row>
    <row r="822" spans="4:8" ht="22.5" customHeight="1" x14ac:dyDescent="0.2">
      <c r="D822" s="2"/>
      <c r="E822" s="2"/>
      <c r="G822" s="2"/>
      <c r="H822" s="2"/>
    </row>
    <row r="823" spans="4:8" ht="22.5" customHeight="1" x14ac:dyDescent="0.2">
      <c r="D823" s="2"/>
      <c r="E823" s="2"/>
      <c r="G823" s="2"/>
      <c r="H823" s="2"/>
    </row>
    <row r="824" spans="4:8" ht="22.5" customHeight="1" x14ac:dyDescent="0.2">
      <c r="D824" s="2"/>
      <c r="E824" s="2"/>
      <c r="G824" s="2"/>
      <c r="H824" s="2"/>
    </row>
    <row r="825" spans="4:8" ht="22.5" customHeight="1" x14ac:dyDescent="0.2">
      <c r="D825" s="2"/>
      <c r="E825" s="2"/>
      <c r="G825" s="2"/>
      <c r="H825" s="2"/>
    </row>
    <row r="826" spans="4:8" ht="22.5" customHeight="1" x14ac:dyDescent="0.2">
      <c r="D826" s="2"/>
      <c r="E826" s="2"/>
      <c r="G826" s="2"/>
      <c r="H826" s="2"/>
    </row>
    <row r="827" spans="4:8" ht="22.5" customHeight="1" x14ac:dyDescent="0.2">
      <c r="D827" s="2"/>
      <c r="E827" s="2"/>
      <c r="G827" s="2"/>
      <c r="H827" s="2"/>
    </row>
    <row r="828" spans="4:8" ht="22.5" customHeight="1" x14ac:dyDescent="0.2">
      <c r="D828" s="2"/>
      <c r="E828" s="2"/>
      <c r="G828" s="2"/>
      <c r="H828" s="2"/>
    </row>
    <row r="829" spans="4:8" ht="22.5" customHeight="1" x14ac:dyDescent="0.2">
      <c r="D829" s="2"/>
      <c r="E829" s="2"/>
      <c r="G829" s="2"/>
      <c r="H829" s="2"/>
    </row>
    <row r="830" spans="4:8" ht="22.5" customHeight="1" x14ac:dyDescent="0.2">
      <c r="D830" s="2"/>
      <c r="E830" s="2"/>
      <c r="G830" s="2"/>
      <c r="H830" s="2"/>
    </row>
    <row r="831" spans="4:8" ht="22.5" customHeight="1" x14ac:dyDescent="0.2">
      <c r="D831" s="2"/>
      <c r="E831" s="2"/>
      <c r="G831" s="2"/>
      <c r="H831" s="2"/>
    </row>
    <row r="832" spans="4:8" ht="22.5" customHeight="1" x14ac:dyDescent="0.2">
      <c r="D832" s="2"/>
      <c r="E832" s="2"/>
      <c r="G832" s="2"/>
      <c r="H832" s="2"/>
    </row>
    <row r="833" spans="4:8" ht="22.5" customHeight="1" x14ac:dyDescent="0.2">
      <c r="D833" s="2"/>
      <c r="E833" s="2"/>
      <c r="G833" s="2"/>
      <c r="H833" s="2"/>
    </row>
    <row r="834" spans="4:8" ht="22.5" customHeight="1" x14ac:dyDescent="0.2">
      <c r="D834" s="2"/>
      <c r="E834" s="2"/>
      <c r="G834" s="2"/>
      <c r="H834" s="2"/>
    </row>
    <row r="835" spans="4:8" ht="22.5" customHeight="1" x14ac:dyDescent="0.2">
      <c r="D835" s="2"/>
      <c r="E835" s="2"/>
      <c r="G835" s="2"/>
      <c r="H835" s="2"/>
    </row>
    <row r="836" spans="4:8" ht="22.5" customHeight="1" x14ac:dyDescent="0.2">
      <c r="D836" s="2"/>
      <c r="E836" s="2"/>
      <c r="G836" s="2"/>
      <c r="H836" s="2"/>
    </row>
    <row r="837" spans="4:8" ht="22.5" customHeight="1" x14ac:dyDescent="0.2">
      <c r="D837" s="2"/>
      <c r="E837" s="2"/>
      <c r="G837" s="2"/>
      <c r="H837" s="2"/>
    </row>
    <row r="838" spans="4:8" ht="22.5" customHeight="1" x14ac:dyDescent="0.2">
      <c r="D838" s="2"/>
      <c r="E838" s="2"/>
      <c r="G838" s="2"/>
      <c r="H838" s="2"/>
    </row>
    <row r="839" spans="4:8" ht="22.5" customHeight="1" x14ac:dyDescent="0.2">
      <c r="D839" s="2"/>
      <c r="E839" s="2"/>
      <c r="G839" s="2"/>
      <c r="H839" s="2"/>
    </row>
    <row r="840" spans="4:8" ht="22.5" customHeight="1" x14ac:dyDescent="0.2">
      <c r="D840" s="2"/>
      <c r="E840" s="2"/>
      <c r="G840" s="2"/>
      <c r="H840" s="2"/>
    </row>
    <row r="841" spans="4:8" ht="22.5" customHeight="1" x14ac:dyDescent="0.2">
      <c r="D841" s="2"/>
      <c r="E841" s="2"/>
      <c r="G841" s="2"/>
      <c r="H841" s="2"/>
    </row>
    <row r="842" spans="4:8" ht="22.5" customHeight="1" x14ac:dyDescent="0.2">
      <c r="D842" s="2"/>
      <c r="E842" s="2"/>
      <c r="G842" s="2"/>
      <c r="H842" s="2"/>
    </row>
    <row r="843" spans="4:8" ht="22.5" customHeight="1" x14ac:dyDescent="0.2">
      <c r="D843" s="2"/>
      <c r="E843" s="2"/>
      <c r="G843" s="2"/>
      <c r="H843" s="2"/>
    </row>
    <row r="844" spans="4:8" ht="22.5" customHeight="1" x14ac:dyDescent="0.2">
      <c r="D844" s="2"/>
      <c r="E844" s="2"/>
      <c r="G844" s="2"/>
      <c r="H844" s="2"/>
    </row>
    <row r="845" spans="4:8" ht="22.5" customHeight="1" x14ac:dyDescent="0.2">
      <c r="D845" s="2"/>
      <c r="E845" s="2"/>
      <c r="G845" s="2"/>
      <c r="H845" s="2"/>
    </row>
    <row r="846" spans="4:8" ht="22.5" customHeight="1" x14ac:dyDescent="0.2">
      <c r="D846" s="2"/>
      <c r="E846" s="2"/>
      <c r="G846" s="2"/>
      <c r="H846" s="2"/>
    </row>
    <row r="847" spans="4:8" ht="22.5" customHeight="1" x14ac:dyDescent="0.2">
      <c r="D847" s="2"/>
      <c r="E847" s="2"/>
      <c r="G847" s="2"/>
      <c r="H847" s="2"/>
    </row>
    <row r="848" spans="4:8" ht="22.5" customHeight="1" x14ac:dyDescent="0.2">
      <c r="D848" s="2"/>
      <c r="E848" s="2"/>
      <c r="G848" s="2"/>
      <c r="H848" s="2"/>
    </row>
    <row r="849" spans="4:8" ht="22.5" customHeight="1" x14ac:dyDescent="0.2">
      <c r="D849" s="2"/>
      <c r="E849" s="2"/>
      <c r="G849" s="2"/>
      <c r="H849" s="2"/>
    </row>
    <row r="850" spans="4:8" ht="22.5" customHeight="1" x14ac:dyDescent="0.2">
      <c r="D850" s="2"/>
      <c r="E850" s="2"/>
      <c r="G850" s="2"/>
      <c r="H850" s="2"/>
    </row>
    <row r="851" spans="4:8" ht="22.5" customHeight="1" x14ac:dyDescent="0.2">
      <c r="D851" s="2"/>
      <c r="E851" s="2"/>
      <c r="G851" s="2"/>
      <c r="H851" s="2"/>
    </row>
    <row r="852" spans="4:8" ht="22.5" customHeight="1" x14ac:dyDescent="0.2">
      <c r="D852" s="2"/>
      <c r="E852" s="2"/>
      <c r="G852" s="2"/>
      <c r="H852" s="2"/>
    </row>
    <row r="853" spans="4:8" ht="22.5" customHeight="1" x14ac:dyDescent="0.2">
      <c r="D853" s="2"/>
      <c r="E853" s="2"/>
      <c r="G853" s="2"/>
      <c r="H853" s="2"/>
    </row>
    <row r="854" spans="4:8" ht="22.5" customHeight="1" x14ac:dyDescent="0.2">
      <c r="D854" s="2"/>
      <c r="E854" s="2"/>
      <c r="G854" s="2"/>
      <c r="H854" s="2"/>
    </row>
    <row r="855" spans="4:8" ht="22.5" customHeight="1" x14ac:dyDescent="0.2">
      <c r="D855" s="2"/>
      <c r="E855" s="2"/>
      <c r="G855" s="2"/>
      <c r="H855" s="2"/>
    </row>
    <row r="856" spans="4:8" ht="22.5" customHeight="1" x14ac:dyDescent="0.2">
      <c r="D856" s="2"/>
      <c r="E856" s="2"/>
      <c r="G856" s="2"/>
      <c r="H856" s="2"/>
    </row>
    <row r="857" spans="4:8" ht="22.5" customHeight="1" x14ac:dyDescent="0.2">
      <c r="D857" s="2"/>
      <c r="E857" s="2"/>
      <c r="G857" s="2"/>
      <c r="H857" s="2"/>
    </row>
    <row r="858" spans="4:8" ht="22.5" customHeight="1" x14ac:dyDescent="0.2">
      <c r="D858" s="2"/>
      <c r="E858" s="2"/>
      <c r="G858" s="2"/>
      <c r="H858" s="2"/>
    </row>
    <row r="859" spans="4:8" ht="22.5" customHeight="1" x14ac:dyDescent="0.2">
      <c r="D859" s="2"/>
      <c r="E859" s="2"/>
      <c r="G859" s="2"/>
      <c r="H859" s="2"/>
    </row>
    <row r="860" spans="4:8" ht="22.5" customHeight="1" x14ac:dyDescent="0.2">
      <c r="D860" s="2"/>
      <c r="E860" s="2"/>
      <c r="G860" s="2"/>
      <c r="H860" s="2"/>
    </row>
    <row r="861" spans="4:8" ht="22.5" customHeight="1" x14ac:dyDescent="0.2">
      <c r="D861" s="2"/>
      <c r="E861" s="2"/>
      <c r="G861" s="2"/>
      <c r="H861" s="2"/>
    </row>
    <row r="862" spans="4:8" ht="22.5" customHeight="1" x14ac:dyDescent="0.2">
      <c r="D862" s="2"/>
      <c r="E862" s="2"/>
      <c r="G862" s="2"/>
      <c r="H862" s="2"/>
    </row>
    <row r="863" spans="4:8" ht="22.5" customHeight="1" x14ac:dyDescent="0.2">
      <c r="D863" s="2"/>
      <c r="E863" s="2"/>
      <c r="G863" s="2"/>
      <c r="H863" s="2"/>
    </row>
    <row r="864" spans="4:8" ht="22.5" customHeight="1" x14ac:dyDescent="0.2">
      <c r="D864" s="2"/>
      <c r="E864" s="2"/>
      <c r="G864" s="2"/>
      <c r="H864" s="2"/>
    </row>
    <row r="865" spans="4:8" ht="22.5" customHeight="1" x14ac:dyDescent="0.2">
      <c r="D865" s="2"/>
      <c r="E865" s="2"/>
      <c r="G865" s="2"/>
      <c r="H865" s="2"/>
    </row>
    <row r="866" spans="4:8" ht="22.5" customHeight="1" x14ac:dyDescent="0.2">
      <c r="D866" s="2"/>
      <c r="E866" s="2"/>
      <c r="G866" s="2"/>
      <c r="H866" s="2"/>
    </row>
    <row r="867" spans="4:8" ht="22.5" customHeight="1" x14ac:dyDescent="0.2">
      <c r="D867" s="2"/>
      <c r="E867" s="2"/>
      <c r="G867" s="2"/>
      <c r="H867" s="2"/>
    </row>
    <row r="868" spans="4:8" ht="22.5" customHeight="1" x14ac:dyDescent="0.2">
      <c r="D868" s="2"/>
      <c r="E868" s="2"/>
      <c r="G868" s="2"/>
      <c r="H868" s="2"/>
    </row>
    <row r="869" spans="4:8" ht="22.5" customHeight="1" x14ac:dyDescent="0.2">
      <c r="D869" s="2"/>
      <c r="E869" s="2"/>
      <c r="G869" s="2"/>
      <c r="H869" s="2"/>
    </row>
    <row r="870" spans="4:8" ht="22.5" customHeight="1" x14ac:dyDescent="0.2">
      <c r="D870" s="2"/>
      <c r="E870" s="2"/>
      <c r="G870" s="2"/>
      <c r="H870" s="2"/>
    </row>
    <row r="871" spans="4:8" ht="22.5" customHeight="1" x14ac:dyDescent="0.2">
      <c r="D871" s="2"/>
      <c r="E871" s="2"/>
      <c r="G871" s="2"/>
      <c r="H871" s="2"/>
    </row>
    <row r="872" spans="4:8" ht="22.5" customHeight="1" x14ac:dyDescent="0.2">
      <c r="D872" s="2"/>
      <c r="E872" s="2"/>
      <c r="G872" s="2"/>
      <c r="H872" s="2"/>
    </row>
    <row r="873" spans="4:8" ht="22.5" customHeight="1" x14ac:dyDescent="0.2">
      <c r="D873" s="2"/>
      <c r="E873" s="2"/>
      <c r="G873" s="2"/>
      <c r="H873" s="2"/>
    </row>
    <row r="874" spans="4:8" ht="22.5" customHeight="1" x14ac:dyDescent="0.2">
      <c r="D874" s="2"/>
      <c r="E874" s="2"/>
      <c r="G874" s="2"/>
      <c r="H874" s="2"/>
    </row>
    <row r="875" spans="4:8" ht="22.5" customHeight="1" x14ac:dyDescent="0.2">
      <c r="D875" s="2"/>
      <c r="E875" s="2"/>
      <c r="G875" s="2"/>
      <c r="H875" s="2"/>
    </row>
    <row r="876" spans="4:8" ht="22.5" customHeight="1" x14ac:dyDescent="0.2">
      <c r="D876" s="2"/>
      <c r="E876" s="2"/>
      <c r="G876" s="2"/>
      <c r="H876" s="2"/>
    </row>
    <row r="877" spans="4:8" ht="22.5" customHeight="1" x14ac:dyDescent="0.2">
      <c r="D877" s="2"/>
      <c r="E877" s="2"/>
      <c r="G877" s="2"/>
      <c r="H877" s="2"/>
    </row>
    <row r="878" spans="4:8" ht="22.5" customHeight="1" x14ac:dyDescent="0.2">
      <c r="D878" s="2"/>
      <c r="E878" s="2"/>
      <c r="G878" s="2"/>
      <c r="H878" s="2"/>
    </row>
    <row r="879" spans="4:8" ht="22.5" customHeight="1" x14ac:dyDescent="0.2">
      <c r="D879" s="2"/>
      <c r="E879" s="2"/>
      <c r="G879" s="2"/>
      <c r="H879" s="2"/>
    </row>
    <row r="880" spans="4:8" ht="22.5" customHeight="1" x14ac:dyDescent="0.2">
      <c r="D880" s="2"/>
      <c r="E880" s="2"/>
      <c r="G880" s="2"/>
      <c r="H880" s="2"/>
    </row>
    <row r="881" spans="4:8" ht="22.5" customHeight="1" x14ac:dyDescent="0.2">
      <c r="D881" s="2"/>
      <c r="E881" s="2"/>
      <c r="G881" s="2"/>
      <c r="H881" s="2"/>
    </row>
    <row r="882" spans="4:8" ht="22.5" customHeight="1" x14ac:dyDescent="0.2">
      <c r="D882" s="2"/>
      <c r="E882" s="2"/>
      <c r="G882" s="2"/>
      <c r="H882" s="2"/>
    </row>
    <row r="883" spans="4:8" ht="22.5" customHeight="1" x14ac:dyDescent="0.2">
      <c r="D883" s="2"/>
      <c r="E883" s="2"/>
      <c r="G883" s="2"/>
      <c r="H883" s="2"/>
    </row>
    <row r="884" spans="4:8" ht="22.5" customHeight="1" x14ac:dyDescent="0.2">
      <c r="D884" s="2"/>
      <c r="E884" s="2"/>
      <c r="G884" s="2"/>
      <c r="H884" s="2"/>
    </row>
    <row r="885" spans="4:8" ht="22.5" customHeight="1" x14ac:dyDescent="0.2">
      <c r="D885" s="2"/>
      <c r="E885" s="2"/>
      <c r="G885" s="2"/>
      <c r="H885" s="2"/>
    </row>
    <row r="886" spans="4:8" ht="22.5" customHeight="1" x14ac:dyDescent="0.2">
      <c r="D886" s="2"/>
      <c r="E886" s="2"/>
      <c r="G886" s="2"/>
      <c r="H886" s="2"/>
    </row>
    <row r="887" spans="4:8" ht="22.5" customHeight="1" x14ac:dyDescent="0.2">
      <c r="D887" s="2"/>
      <c r="E887" s="2"/>
      <c r="G887" s="2"/>
      <c r="H887" s="2"/>
    </row>
    <row r="888" spans="4:8" ht="22.5" customHeight="1" x14ac:dyDescent="0.2">
      <c r="D888" s="2"/>
      <c r="E888" s="2"/>
      <c r="G888" s="2"/>
      <c r="H888" s="2"/>
    </row>
    <row r="889" spans="4:8" ht="22.5" customHeight="1" x14ac:dyDescent="0.2">
      <c r="D889" s="2"/>
      <c r="E889" s="2"/>
      <c r="G889" s="2"/>
      <c r="H889" s="2"/>
    </row>
    <row r="890" spans="4:8" ht="22.5" customHeight="1" x14ac:dyDescent="0.2">
      <c r="D890" s="2"/>
      <c r="E890" s="2"/>
      <c r="G890" s="2"/>
      <c r="H890" s="2"/>
    </row>
    <row r="891" spans="4:8" ht="22.5" customHeight="1" x14ac:dyDescent="0.2">
      <c r="D891" s="2"/>
      <c r="E891" s="2"/>
      <c r="G891" s="2"/>
      <c r="H891" s="2"/>
    </row>
    <row r="892" spans="4:8" ht="22.5" customHeight="1" x14ac:dyDescent="0.2">
      <c r="D892" s="2"/>
      <c r="E892" s="2"/>
      <c r="G892" s="2"/>
      <c r="H892" s="2"/>
    </row>
    <row r="893" spans="4:8" ht="22.5" customHeight="1" x14ac:dyDescent="0.2">
      <c r="D893" s="2"/>
      <c r="E893" s="2"/>
      <c r="G893" s="2"/>
      <c r="H893" s="2"/>
    </row>
    <row r="894" spans="4:8" ht="22.5" customHeight="1" x14ac:dyDescent="0.2">
      <c r="D894" s="2"/>
      <c r="E894" s="2"/>
      <c r="G894" s="2"/>
      <c r="H894" s="2"/>
    </row>
    <row r="895" spans="4:8" ht="22.5" customHeight="1" x14ac:dyDescent="0.2">
      <c r="D895" s="2"/>
      <c r="E895" s="2"/>
      <c r="G895" s="2"/>
      <c r="H895" s="2"/>
    </row>
    <row r="896" spans="4:8" ht="22.5" customHeight="1" x14ac:dyDescent="0.2">
      <c r="D896" s="2"/>
      <c r="E896" s="2"/>
      <c r="G896" s="2"/>
      <c r="H896" s="2"/>
    </row>
    <row r="897" spans="4:8" ht="22.5" customHeight="1" x14ac:dyDescent="0.2">
      <c r="D897" s="2"/>
      <c r="E897" s="2"/>
      <c r="G897" s="2"/>
      <c r="H897" s="2"/>
    </row>
    <row r="898" spans="4:8" ht="22.5" customHeight="1" x14ac:dyDescent="0.2">
      <c r="D898" s="2"/>
      <c r="E898" s="2"/>
      <c r="G898" s="2"/>
      <c r="H898" s="2"/>
    </row>
    <row r="899" spans="4:8" ht="22.5" customHeight="1" x14ac:dyDescent="0.2">
      <c r="D899" s="2"/>
      <c r="E899" s="2"/>
      <c r="G899" s="2"/>
      <c r="H899" s="2"/>
    </row>
    <row r="900" spans="4:8" ht="22.5" customHeight="1" x14ac:dyDescent="0.2">
      <c r="D900" s="2"/>
      <c r="E900" s="2"/>
      <c r="G900" s="2"/>
      <c r="H900" s="2"/>
    </row>
    <row r="901" spans="4:8" ht="22.5" customHeight="1" x14ac:dyDescent="0.2">
      <c r="D901" s="2"/>
      <c r="E901" s="2"/>
      <c r="G901" s="2"/>
      <c r="H901" s="2"/>
    </row>
    <row r="902" spans="4:8" ht="22.5" customHeight="1" x14ac:dyDescent="0.2">
      <c r="D902" s="2"/>
      <c r="E902" s="2"/>
      <c r="G902" s="2"/>
      <c r="H902" s="2"/>
    </row>
    <row r="903" spans="4:8" ht="22.5" customHeight="1" x14ac:dyDescent="0.2">
      <c r="D903" s="2"/>
      <c r="E903" s="2"/>
      <c r="G903" s="2"/>
      <c r="H903" s="2"/>
    </row>
    <row r="904" spans="4:8" ht="22.5" customHeight="1" x14ac:dyDescent="0.2">
      <c r="D904" s="2"/>
      <c r="E904" s="2"/>
      <c r="G904" s="2"/>
      <c r="H904" s="2"/>
    </row>
    <row r="905" spans="4:8" ht="22.5" customHeight="1" x14ac:dyDescent="0.2">
      <c r="D905" s="2"/>
      <c r="E905" s="2"/>
      <c r="G905" s="2"/>
      <c r="H905" s="2"/>
    </row>
    <row r="906" spans="4:8" ht="22.5" customHeight="1" x14ac:dyDescent="0.2">
      <c r="D906" s="2"/>
      <c r="E906" s="2"/>
      <c r="G906" s="2"/>
      <c r="H906" s="2"/>
    </row>
    <row r="907" spans="4:8" ht="22.5" customHeight="1" x14ac:dyDescent="0.2">
      <c r="D907" s="2"/>
      <c r="E907" s="2"/>
      <c r="G907" s="2"/>
      <c r="H907" s="2"/>
    </row>
    <row r="908" spans="4:8" ht="22.5" customHeight="1" x14ac:dyDescent="0.2">
      <c r="D908" s="2"/>
      <c r="E908" s="2"/>
      <c r="G908" s="2"/>
      <c r="H908" s="2"/>
    </row>
    <row r="909" spans="4:8" ht="22.5" customHeight="1" x14ac:dyDescent="0.2">
      <c r="D909" s="2"/>
      <c r="E909" s="2"/>
      <c r="G909" s="2"/>
      <c r="H909" s="2"/>
    </row>
    <row r="910" spans="4:8" ht="22.5" customHeight="1" x14ac:dyDescent="0.2">
      <c r="D910" s="2"/>
      <c r="E910" s="2"/>
      <c r="G910" s="2"/>
      <c r="H910" s="2"/>
    </row>
    <row r="911" spans="4:8" ht="22.5" customHeight="1" x14ac:dyDescent="0.2">
      <c r="D911" s="2"/>
      <c r="E911" s="2"/>
      <c r="G911" s="2"/>
      <c r="H911" s="2"/>
    </row>
    <row r="912" spans="4:8" ht="22.5" customHeight="1" x14ac:dyDescent="0.2">
      <c r="D912" s="2"/>
      <c r="E912" s="2"/>
      <c r="G912" s="2"/>
      <c r="H912" s="2"/>
    </row>
    <row r="913" spans="4:8" ht="22.5" customHeight="1" x14ac:dyDescent="0.2">
      <c r="D913" s="2"/>
      <c r="E913" s="2"/>
      <c r="G913" s="2"/>
      <c r="H913" s="2"/>
    </row>
    <row r="914" spans="4:8" ht="22.5" customHeight="1" x14ac:dyDescent="0.2">
      <c r="D914" s="2"/>
      <c r="E914" s="2"/>
      <c r="G914" s="2"/>
      <c r="H914" s="2"/>
    </row>
    <row r="915" spans="4:8" ht="22.5" customHeight="1" x14ac:dyDescent="0.2">
      <c r="D915" s="2"/>
      <c r="E915" s="2"/>
      <c r="G915" s="2"/>
      <c r="H915" s="2"/>
    </row>
    <row r="916" spans="4:8" ht="22.5" customHeight="1" x14ac:dyDescent="0.2">
      <c r="D916" s="2"/>
      <c r="E916" s="2"/>
      <c r="G916" s="2"/>
      <c r="H916" s="2"/>
    </row>
    <row r="917" spans="4:8" ht="22.5" customHeight="1" x14ac:dyDescent="0.2">
      <c r="D917" s="2"/>
      <c r="E917" s="2"/>
      <c r="G917" s="2"/>
      <c r="H917" s="2"/>
    </row>
    <row r="918" spans="4:8" ht="22.5" customHeight="1" x14ac:dyDescent="0.2">
      <c r="D918" s="2"/>
      <c r="E918" s="2"/>
      <c r="G918" s="2"/>
      <c r="H918" s="2"/>
    </row>
    <row r="919" spans="4:8" ht="22.5" customHeight="1" x14ac:dyDescent="0.2">
      <c r="D919" s="2"/>
      <c r="E919" s="2"/>
      <c r="G919" s="2"/>
      <c r="H919" s="2"/>
    </row>
    <row r="920" spans="4:8" ht="22.5" customHeight="1" x14ac:dyDescent="0.2">
      <c r="D920" s="2"/>
      <c r="E920" s="2"/>
      <c r="G920" s="2"/>
      <c r="H920" s="2"/>
    </row>
    <row r="921" spans="4:8" ht="22.5" customHeight="1" x14ac:dyDescent="0.2">
      <c r="D921" s="2"/>
      <c r="E921" s="2"/>
      <c r="G921" s="2"/>
      <c r="H921" s="2"/>
    </row>
    <row r="922" spans="4:8" ht="22.5" customHeight="1" x14ac:dyDescent="0.2">
      <c r="D922" s="2"/>
      <c r="E922" s="2"/>
      <c r="G922" s="2"/>
      <c r="H922" s="2"/>
    </row>
    <row r="923" spans="4:8" ht="22.5" customHeight="1" x14ac:dyDescent="0.2">
      <c r="D923" s="2"/>
      <c r="E923" s="2"/>
      <c r="G923" s="2"/>
      <c r="H923" s="2"/>
    </row>
    <row r="924" spans="4:8" ht="22.5" customHeight="1" x14ac:dyDescent="0.2">
      <c r="D924" s="2"/>
      <c r="E924" s="2"/>
      <c r="G924" s="2"/>
      <c r="H924" s="2"/>
    </row>
    <row r="925" spans="4:8" ht="22.5" customHeight="1" x14ac:dyDescent="0.2">
      <c r="D925" s="2"/>
      <c r="E925" s="2"/>
      <c r="G925" s="2"/>
      <c r="H925" s="2"/>
    </row>
    <row r="926" spans="4:8" ht="22.5" customHeight="1" x14ac:dyDescent="0.2">
      <c r="D926" s="2"/>
      <c r="E926" s="2"/>
      <c r="G926" s="2"/>
      <c r="H926" s="2"/>
    </row>
    <row r="927" spans="4:8" ht="22.5" customHeight="1" x14ac:dyDescent="0.2">
      <c r="D927" s="2"/>
      <c r="E927" s="2"/>
      <c r="G927" s="2"/>
      <c r="H927" s="2"/>
    </row>
    <row r="928" spans="4:8" ht="22.5" customHeight="1" x14ac:dyDescent="0.2">
      <c r="D928" s="2"/>
      <c r="E928" s="2"/>
      <c r="G928" s="2"/>
      <c r="H928" s="2"/>
    </row>
    <row r="929" spans="4:8" ht="22.5" customHeight="1" x14ac:dyDescent="0.2">
      <c r="D929" s="2"/>
      <c r="E929" s="2"/>
      <c r="G929" s="2"/>
      <c r="H929" s="2"/>
    </row>
    <row r="930" spans="4:8" ht="22.5" customHeight="1" x14ac:dyDescent="0.2">
      <c r="D930" s="2"/>
      <c r="E930" s="2"/>
      <c r="G930" s="2"/>
      <c r="H930" s="2"/>
    </row>
    <row r="931" spans="4:8" ht="22.5" customHeight="1" x14ac:dyDescent="0.2">
      <c r="D931" s="2"/>
      <c r="E931" s="2"/>
      <c r="G931" s="2"/>
      <c r="H931" s="2"/>
    </row>
    <row r="932" spans="4:8" ht="22.5" customHeight="1" x14ac:dyDescent="0.2">
      <c r="D932" s="2"/>
      <c r="E932" s="2"/>
      <c r="G932" s="2"/>
      <c r="H932" s="2"/>
    </row>
    <row r="933" spans="4:8" ht="22.5" customHeight="1" x14ac:dyDescent="0.2">
      <c r="D933" s="2"/>
      <c r="E933" s="2"/>
      <c r="G933" s="2"/>
      <c r="H933" s="2"/>
    </row>
    <row r="934" spans="4:8" ht="22.5" customHeight="1" x14ac:dyDescent="0.2">
      <c r="D934" s="2"/>
      <c r="E934" s="2"/>
      <c r="G934" s="2"/>
      <c r="H934" s="2"/>
    </row>
    <row r="935" spans="4:8" ht="22.5" customHeight="1" x14ac:dyDescent="0.2">
      <c r="D935" s="2"/>
      <c r="E935" s="2"/>
      <c r="G935" s="2"/>
      <c r="H935" s="2"/>
    </row>
    <row r="936" spans="4:8" ht="22.5" customHeight="1" x14ac:dyDescent="0.2">
      <c r="D936" s="2"/>
      <c r="E936" s="2"/>
      <c r="G936" s="2"/>
      <c r="H936" s="2"/>
    </row>
    <row r="937" spans="4:8" ht="22.5" customHeight="1" x14ac:dyDescent="0.2">
      <c r="D937" s="2"/>
      <c r="E937" s="2"/>
      <c r="G937" s="2"/>
      <c r="H937" s="2"/>
    </row>
    <row r="938" spans="4:8" ht="22.5" customHeight="1" x14ac:dyDescent="0.2">
      <c r="D938" s="2"/>
      <c r="E938" s="2"/>
      <c r="G938" s="2"/>
      <c r="H938" s="2"/>
    </row>
    <row r="939" spans="4:8" ht="22.5" customHeight="1" x14ac:dyDescent="0.2">
      <c r="D939" s="2"/>
      <c r="E939" s="2"/>
      <c r="G939" s="2"/>
      <c r="H939" s="2"/>
    </row>
    <row r="940" spans="4:8" ht="22.5" customHeight="1" x14ac:dyDescent="0.2">
      <c r="D940" s="2"/>
      <c r="E940" s="2"/>
      <c r="G940" s="2"/>
      <c r="H940" s="2"/>
    </row>
    <row r="941" spans="4:8" ht="22.5" customHeight="1" x14ac:dyDescent="0.2">
      <c r="D941" s="2"/>
      <c r="E941" s="2"/>
      <c r="G941" s="2"/>
      <c r="H941" s="2"/>
    </row>
    <row r="942" spans="4:8" ht="22.5" customHeight="1" x14ac:dyDescent="0.2">
      <c r="D942" s="2"/>
      <c r="E942" s="2"/>
      <c r="G942" s="2"/>
      <c r="H942" s="2"/>
    </row>
    <row r="943" spans="4:8" ht="22.5" customHeight="1" x14ac:dyDescent="0.2">
      <c r="D943" s="2"/>
      <c r="E943" s="2"/>
      <c r="G943" s="2"/>
      <c r="H943" s="2"/>
    </row>
    <row r="944" spans="4:8" ht="22.5" customHeight="1" x14ac:dyDescent="0.2">
      <c r="D944" s="2"/>
      <c r="E944" s="2"/>
      <c r="G944" s="2"/>
      <c r="H944" s="2"/>
    </row>
    <row r="945" spans="4:8" ht="22.5" customHeight="1" x14ac:dyDescent="0.2">
      <c r="D945" s="2"/>
      <c r="E945" s="2"/>
      <c r="G945" s="2"/>
      <c r="H945" s="2"/>
    </row>
    <row r="946" spans="4:8" ht="22.5" customHeight="1" x14ac:dyDescent="0.2">
      <c r="D946" s="2"/>
      <c r="E946" s="2"/>
      <c r="G946" s="2"/>
      <c r="H946" s="2"/>
    </row>
    <row r="947" spans="4:8" ht="22.5" customHeight="1" x14ac:dyDescent="0.2">
      <c r="D947" s="2"/>
      <c r="E947" s="2"/>
      <c r="G947" s="2"/>
      <c r="H947" s="2"/>
    </row>
    <row r="948" spans="4:8" ht="22.5" customHeight="1" x14ac:dyDescent="0.2">
      <c r="D948" s="2"/>
      <c r="E948" s="2"/>
      <c r="G948" s="2"/>
      <c r="H948" s="2"/>
    </row>
    <row r="949" spans="4:8" ht="22.5" customHeight="1" x14ac:dyDescent="0.2">
      <c r="D949" s="2"/>
      <c r="E949" s="2"/>
      <c r="G949" s="2"/>
      <c r="H949" s="2"/>
    </row>
    <row r="950" spans="4:8" ht="22.5" customHeight="1" x14ac:dyDescent="0.2">
      <c r="D950" s="2"/>
      <c r="E950" s="2"/>
      <c r="G950" s="2"/>
      <c r="H950" s="2"/>
    </row>
    <row r="951" spans="4:8" ht="22.5" customHeight="1" x14ac:dyDescent="0.2">
      <c r="D951" s="2"/>
      <c r="E951" s="2"/>
      <c r="G951" s="2"/>
      <c r="H951" s="2"/>
    </row>
    <row r="952" spans="4:8" ht="22.5" customHeight="1" x14ac:dyDescent="0.2">
      <c r="D952" s="2"/>
      <c r="E952" s="2"/>
      <c r="G952" s="2"/>
      <c r="H952" s="2"/>
    </row>
    <row r="953" spans="4:8" ht="22.5" customHeight="1" x14ac:dyDescent="0.2">
      <c r="D953" s="2"/>
      <c r="E953" s="2"/>
      <c r="G953" s="2"/>
      <c r="H953" s="2"/>
    </row>
    <row r="954" spans="4:8" ht="22.5" customHeight="1" x14ac:dyDescent="0.2">
      <c r="D954" s="2"/>
      <c r="E954" s="2"/>
      <c r="G954" s="2"/>
      <c r="H954" s="2"/>
    </row>
    <row r="955" spans="4:8" ht="22.5" customHeight="1" x14ac:dyDescent="0.2">
      <c r="D955" s="2"/>
      <c r="E955" s="2"/>
      <c r="G955" s="2"/>
      <c r="H955" s="2"/>
    </row>
    <row r="956" spans="4:8" ht="22.5" customHeight="1" x14ac:dyDescent="0.2">
      <c r="D956" s="2"/>
      <c r="E956" s="2"/>
      <c r="G956" s="2"/>
      <c r="H956" s="2"/>
    </row>
    <row r="957" spans="4:8" ht="22.5" customHeight="1" x14ac:dyDescent="0.2">
      <c r="D957" s="2"/>
      <c r="E957" s="2"/>
      <c r="G957" s="2"/>
      <c r="H957" s="2"/>
    </row>
    <row r="958" spans="4:8" ht="22.5" customHeight="1" x14ac:dyDescent="0.2">
      <c r="D958" s="2"/>
      <c r="E958" s="2"/>
      <c r="G958" s="2"/>
      <c r="H958" s="2"/>
    </row>
    <row r="959" spans="4:8" ht="22.5" customHeight="1" x14ac:dyDescent="0.2">
      <c r="D959" s="2"/>
      <c r="E959" s="2"/>
      <c r="G959" s="2"/>
      <c r="H959" s="2"/>
    </row>
    <row r="960" spans="4:8" ht="22.5" customHeight="1" x14ac:dyDescent="0.2">
      <c r="D960" s="2"/>
      <c r="E960" s="2"/>
      <c r="G960" s="2"/>
      <c r="H960" s="2"/>
    </row>
    <row r="961" spans="4:8" ht="22.5" customHeight="1" x14ac:dyDescent="0.2">
      <c r="D961" s="2"/>
      <c r="E961" s="2"/>
      <c r="G961" s="2"/>
      <c r="H961" s="2"/>
    </row>
    <row r="962" spans="4:8" ht="22.5" customHeight="1" x14ac:dyDescent="0.2">
      <c r="D962" s="2"/>
      <c r="E962" s="2"/>
      <c r="G962" s="2"/>
      <c r="H962" s="2"/>
    </row>
    <row r="963" spans="4:8" ht="22.5" customHeight="1" x14ac:dyDescent="0.2">
      <c r="D963" s="2"/>
      <c r="E963" s="2"/>
      <c r="G963" s="2"/>
      <c r="H963" s="2"/>
    </row>
    <row r="964" spans="4:8" ht="22.5" customHeight="1" x14ac:dyDescent="0.2">
      <c r="D964" s="2"/>
      <c r="E964" s="2"/>
      <c r="G964" s="2"/>
      <c r="H964" s="2"/>
    </row>
    <row r="965" spans="4:8" ht="22.5" customHeight="1" x14ac:dyDescent="0.2">
      <c r="D965" s="2"/>
      <c r="E965" s="2"/>
      <c r="G965" s="2"/>
      <c r="H965" s="2"/>
    </row>
    <row r="966" spans="4:8" ht="22.5" customHeight="1" x14ac:dyDescent="0.2">
      <c r="D966" s="2"/>
      <c r="E966" s="2"/>
      <c r="G966" s="2"/>
      <c r="H966" s="2"/>
    </row>
    <row r="967" spans="4:8" ht="22.5" customHeight="1" x14ac:dyDescent="0.2">
      <c r="D967" s="2"/>
      <c r="E967" s="2"/>
      <c r="G967" s="2"/>
      <c r="H967" s="2"/>
    </row>
    <row r="968" spans="4:8" ht="22.5" customHeight="1" x14ac:dyDescent="0.2">
      <c r="D968" s="2"/>
      <c r="E968" s="2"/>
      <c r="G968" s="2"/>
      <c r="H968" s="2"/>
    </row>
    <row r="969" spans="4:8" ht="22.5" customHeight="1" x14ac:dyDescent="0.2">
      <c r="D969" s="2"/>
      <c r="E969" s="2"/>
      <c r="G969" s="2"/>
      <c r="H969" s="2"/>
    </row>
    <row r="970" spans="4:8" ht="22.5" customHeight="1" x14ac:dyDescent="0.2">
      <c r="D970" s="2"/>
      <c r="E970" s="2"/>
      <c r="G970" s="2"/>
      <c r="H970" s="2"/>
    </row>
    <row r="971" spans="4:8" ht="22.5" customHeight="1" x14ac:dyDescent="0.2">
      <c r="D971" s="2"/>
      <c r="E971" s="2"/>
      <c r="G971" s="2"/>
      <c r="H971" s="2"/>
    </row>
    <row r="972" spans="4:8" ht="22.5" customHeight="1" x14ac:dyDescent="0.2">
      <c r="D972" s="2"/>
      <c r="E972" s="2"/>
      <c r="G972" s="2"/>
      <c r="H972" s="2"/>
    </row>
    <row r="973" spans="4:8" ht="22.5" customHeight="1" x14ac:dyDescent="0.2">
      <c r="D973" s="2"/>
      <c r="E973" s="2"/>
      <c r="G973" s="2"/>
      <c r="H973" s="2"/>
    </row>
    <row r="974" spans="4:8" ht="22.5" customHeight="1" x14ac:dyDescent="0.2">
      <c r="D974" s="2"/>
      <c r="E974" s="2"/>
      <c r="G974" s="2"/>
      <c r="H974" s="2"/>
    </row>
    <row r="975" spans="4:8" ht="22.5" customHeight="1" x14ac:dyDescent="0.2">
      <c r="D975" s="2"/>
      <c r="E975" s="2"/>
      <c r="G975" s="2"/>
      <c r="H975" s="2"/>
    </row>
    <row r="976" spans="4:8" ht="22.5" customHeight="1" x14ac:dyDescent="0.2">
      <c r="D976" s="2"/>
      <c r="E976" s="2"/>
      <c r="G976" s="2"/>
      <c r="H976" s="2"/>
    </row>
    <row r="977" spans="4:8" ht="22.5" customHeight="1" x14ac:dyDescent="0.2">
      <c r="D977" s="2"/>
      <c r="E977" s="2"/>
      <c r="G977" s="2"/>
      <c r="H977" s="2"/>
    </row>
    <row r="978" spans="4:8" ht="22.5" customHeight="1" x14ac:dyDescent="0.2">
      <c r="D978" s="2"/>
      <c r="E978" s="2"/>
      <c r="G978" s="2"/>
      <c r="H978" s="2"/>
    </row>
    <row r="979" spans="4:8" ht="22.5" customHeight="1" x14ac:dyDescent="0.2">
      <c r="D979" s="2"/>
      <c r="E979" s="2"/>
      <c r="G979" s="2"/>
      <c r="H979" s="2"/>
    </row>
    <row r="980" spans="4:8" ht="22.5" customHeight="1" x14ac:dyDescent="0.2">
      <c r="D980" s="2"/>
      <c r="E980" s="2"/>
      <c r="G980" s="2"/>
      <c r="H980" s="2"/>
    </row>
    <row r="981" spans="4:8" ht="22.5" customHeight="1" x14ac:dyDescent="0.2">
      <c r="D981" s="2"/>
      <c r="E981" s="2"/>
      <c r="G981" s="2"/>
      <c r="H981" s="2"/>
    </row>
    <row r="982" spans="4:8" ht="22.5" customHeight="1" x14ac:dyDescent="0.2">
      <c r="D982" s="2"/>
      <c r="E982" s="2"/>
      <c r="G982" s="2"/>
      <c r="H982" s="2"/>
    </row>
    <row r="983" spans="4:8" ht="22.5" customHeight="1" x14ac:dyDescent="0.2">
      <c r="D983" s="2"/>
      <c r="E983" s="2"/>
      <c r="G983" s="2"/>
      <c r="H983" s="2"/>
    </row>
    <row r="984" spans="4:8" ht="22.5" customHeight="1" x14ac:dyDescent="0.2">
      <c r="D984" s="2"/>
      <c r="E984" s="2"/>
      <c r="G984" s="2"/>
      <c r="H984" s="2"/>
    </row>
    <row r="985" spans="4:8" ht="22.5" customHeight="1" x14ac:dyDescent="0.2">
      <c r="D985" s="2"/>
      <c r="E985" s="2"/>
      <c r="G985" s="2"/>
      <c r="H985" s="2"/>
    </row>
    <row r="986" spans="4:8" ht="22.5" customHeight="1" x14ac:dyDescent="0.2">
      <c r="D986" s="2"/>
      <c r="E986" s="2"/>
      <c r="G986" s="2"/>
      <c r="H986" s="2"/>
    </row>
    <row r="987" spans="4:8" ht="22.5" customHeight="1" x14ac:dyDescent="0.2">
      <c r="D987" s="2"/>
      <c r="E987" s="2"/>
      <c r="G987" s="2"/>
      <c r="H987" s="2"/>
    </row>
    <row r="988" spans="4:8" ht="22.5" customHeight="1" x14ac:dyDescent="0.2">
      <c r="D988" s="2"/>
      <c r="E988" s="2"/>
      <c r="G988" s="2"/>
      <c r="H988" s="2"/>
    </row>
    <row r="989" spans="4:8" ht="22.5" customHeight="1" x14ac:dyDescent="0.2">
      <c r="D989" s="2"/>
      <c r="E989" s="2"/>
      <c r="G989" s="2"/>
      <c r="H989" s="2"/>
    </row>
    <row r="990" spans="4:8" ht="22.5" customHeight="1" x14ac:dyDescent="0.2">
      <c r="D990" s="2"/>
      <c r="E990" s="2"/>
      <c r="G990" s="2"/>
      <c r="H990" s="2"/>
    </row>
    <row r="991" spans="4:8" ht="22.5" customHeight="1" x14ac:dyDescent="0.2">
      <c r="D991" s="2"/>
      <c r="E991" s="2"/>
      <c r="G991" s="2"/>
      <c r="H991" s="2"/>
    </row>
    <row r="992" spans="4:8" ht="22.5" customHeight="1" x14ac:dyDescent="0.2">
      <c r="D992" s="2"/>
      <c r="E992" s="2"/>
      <c r="G992" s="2"/>
      <c r="H992" s="2"/>
    </row>
    <row r="993" spans="4:8" ht="22.5" customHeight="1" x14ac:dyDescent="0.2">
      <c r="D993" s="2"/>
      <c r="E993" s="2"/>
      <c r="G993" s="2"/>
      <c r="H993" s="2"/>
    </row>
    <row r="994" spans="4:8" ht="22.5" customHeight="1" x14ac:dyDescent="0.2">
      <c r="D994" s="2"/>
      <c r="E994" s="2"/>
      <c r="G994" s="2"/>
      <c r="H994" s="2"/>
    </row>
    <row r="995" spans="4:8" ht="22.5" customHeight="1" x14ac:dyDescent="0.2">
      <c r="D995" s="2"/>
      <c r="E995" s="2"/>
      <c r="G995" s="2"/>
      <c r="H995" s="2"/>
    </row>
    <row r="996" spans="4:8" ht="22.5" customHeight="1" x14ac:dyDescent="0.2">
      <c r="D996" s="2"/>
      <c r="E996" s="2"/>
      <c r="G996" s="2"/>
      <c r="H996" s="2"/>
    </row>
    <row r="997" spans="4:8" ht="22.5" customHeight="1" x14ac:dyDescent="0.2">
      <c r="D997" s="2"/>
      <c r="E997" s="2"/>
      <c r="G997" s="2"/>
      <c r="H997" s="2"/>
    </row>
    <row r="998" spans="4:8" ht="22.5" customHeight="1" x14ac:dyDescent="0.2">
      <c r="D998" s="2"/>
      <c r="E998" s="2"/>
      <c r="G998" s="2"/>
      <c r="H998" s="2"/>
    </row>
    <row r="999" spans="4:8" ht="22.5" customHeight="1" x14ac:dyDescent="0.2">
      <c r="D999" s="2"/>
      <c r="E999" s="2"/>
      <c r="G999" s="2"/>
      <c r="H999" s="2"/>
    </row>
    <row r="1000" spans="4:8" ht="22.5" customHeight="1" x14ac:dyDescent="0.2">
      <c r="D1000" s="2"/>
      <c r="E1000" s="2"/>
      <c r="G1000" s="2"/>
      <c r="H1000" s="2"/>
    </row>
    <row r="1001" spans="4:8" ht="22.5" customHeight="1" x14ac:dyDescent="0.2">
      <c r="D1001" s="2"/>
      <c r="E1001" s="2"/>
      <c r="G1001" s="2"/>
      <c r="H1001" s="2"/>
    </row>
  </sheetData>
  <mergeCells count="4">
    <mergeCell ref="A1:B2"/>
    <mergeCell ref="A11:B11"/>
    <mergeCell ref="A12:B12"/>
    <mergeCell ref="A15:B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"/>
  <sheetViews>
    <sheetView showGridLines="0" view="pageBreakPreview" zoomScale="80" zoomScaleNormal="77" zoomScaleSheetLayoutView="80" workbookViewId="0">
      <selection activeCell="M1" sqref="M1"/>
    </sheetView>
  </sheetViews>
  <sheetFormatPr defaultRowHeight="14.25" x14ac:dyDescent="0.2"/>
  <cols>
    <col min="1" max="1" width="3.375" style="4" customWidth="1"/>
    <col min="2" max="2" width="10.375" style="4" customWidth="1"/>
    <col min="3" max="3" width="6.25" style="4" customWidth="1"/>
    <col min="4" max="4" width="8.25" style="4" customWidth="1"/>
    <col min="5" max="5" width="3.5" style="4" customWidth="1"/>
    <col min="6" max="6" width="18.625" style="4" customWidth="1"/>
    <col min="7" max="7" width="9" style="4" customWidth="1"/>
    <col min="8" max="8" width="38.375" style="4" customWidth="1"/>
    <col min="9" max="9" width="4.5" style="4" customWidth="1"/>
    <col min="10" max="10" width="11" style="4" customWidth="1"/>
    <col min="11" max="11" width="6.125" style="4" customWidth="1"/>
    <col min="12" max="12" width="11.125" style="4" customWidth="1"/>
    <col min="13" max="16384" width="9" style="4"/>
  </cols>
  <sheetData>
    <row r="1" spans="1:12" s="12" customFormat="1" ht="27" customHeight="1" x14ac:dyDescent="0.2">
      <c r="A1" s="84" t="s">
        <v>11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s="7" customFormat="1" ht="27" customHeight="1" x14ac:dyDescent="0.2">
      <c r="A2" s="13" t="s">
        <v>12</v>
      </c>
      <c r="B2" s="14" t="str">
        <f>data!B3</f>
        <v>ปัตตานี</v>
      </c>
      <c r="C2" s="13" t="s">
        <v>3</v>
      </c>
      <c r="D2" s="14">
        <f>data!B4</f>
        <v>240202</v>
      </c>
      <c r="E2" s="13" t="s">
        <v>13</v>
      </c>
      <c r="F2" s="14" t="str">
        <f>data!B5</f>
        <v>บ้าน ก.ม.29</v>
      </c>
      <c r="G2" s="13" t="s">
        <v>14</v>
      </c>
      <c r="H2" s="14" t="str">
        <f>data!B6</f>
        <v>ต.อัยเยอร์เวง อ.เบตง จ.ยะลา </v>
      </c>
      <c r="I2" s="13" t="s">
        <v>15</v>
      </c>
      <c r="J2" s="14">
        <f>data!B7</f>
        <v>5.91361111111111</v>
      </c>
      <c r="K2" s="13" t="s">
        <v>16</v>
      </c>
      <c r="L2" s="14">
        <f>data!B8</f>
        <v>101.183888888889</v>
      </c>
    </row>
    <row r="3" spans="1:12" s="8" customFormat="1" ht="30" customHeight="1" x14ac:dyDescent="0.2">
      <c r="A3" s="85" t="str">
        <f>"Water Year "&amp;data!B9</f>
        <v>Water Year 2018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</sheetData>
  <mergeCells count="2">
    <mergeCell ref="A1:L1"/>
    <mergeCell ref="A3:L3"/>
  </mergeCells>
  <pageMargins left="0.4" right="0.4" top="0.5" bottom="0.2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3"/>
  <sheetViews>
    <sheetView showGridLines="0" view="pageBreakPreview" zoomScale="80" zoomScaleNormal="77" zoomScaleSheetLayoutView="80" workbookViewId="0">
      <selection activeCell="P6" sqref="P6"/>
    </sheetView>
  </sheetViews>
  <sheetFormatPr defaultRowHeight="14.25" x14ac:dyDescent="0.2"/>
  <cols>
    <col min="1" max="1" width="3.375" style="4" customWidth="1"/>
    <col min="2" max="2" width="10.375" style="4" customWidth="1"/>
    <col min="3" max="3" width="6.25" style="4" customWidth="1"/>
    <col min="4" max="4" width="8.25" style="4" customWidth="1"/>
    <col min="5" max="5" width="3.5" style="4" customWidth="1"/>
    <col min="6" max="6" width="18.625" style="4" customWidth="1"/>
    <col min="7" max="7" width="9" style="4" customWidth="1"/>
    <col min="8" max="8" width="38.375" style="4" customWidth="1"/>
    <col min="9" max="9" width="4.5" style="4" customWidth="1"/>
    <col min="10" max="10" width="11" style="4" customWidth="1"/>
    <col min="11" max="11" width="6.125" style="4" customWidth="1"/>
    <col min="12" max="12" width="11.125" style="4" customWidth="1"/>
    <col min="13" max="16384" width="9" style="4"/>
  </cols>
  <sheetData>
    <row r="1" spans="1:17" s="12" customFormat="1" ht="27" customHeight="1" x14ac:dyDescent="0.2">
      <c r="A1" s="84" t="s">
        <v>11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7" s="7" customFormat="1" ht="27" customHeight="1" x14ac:dyDescent="0.2">
      <c r="A2" s="13" t="s">
        <v>12</v>
      </c>
      <c r="B2" s="14" t="str">
        <f>data!B3</f>
        <v>ปัตตานี</v>
      </c>
      <c r="C2" s="13" t="s">
        <v>3</v>
      </c>
      <c r="D2" s="14">
        <f>data!B4</f>
        <v>240202</v>
      </c>
      <c r="E2" s="13" t="s">
        <v>13</v>
      </c>
      <c r="F2" s="14" t="str">
        <f>data!B5</f>
        <v>บ้าน ก.ม.29</v>
      </c>
      <c r="G2" s="13" t="s">
        <v>14</v>
      </c>
      <c r="H2" s="14" t="str">
        <f>data!B6</f>
        <v>ต.อัยเยอร์เวง อ.เบตง จ.ยะลา </v>
      </c>
      <c r="I2" s="13" t="s">
        <v>15</v>
      </c>
      <c r="J2" s="14">
        <f>data!B7</f>
        <v>5.91361111111111</v>
      </c>
      <c r="K2" s="13" t="s">
        <v>16</v>
      </c>
      <c r="L2" s="14">
        <f>data!B8</f>
        <v>101.183888888889</v>
      </c>
    </row>
    <row r="3" spans="1:17" s="8" customFormat="1" ht="30" customHeight="1" x14ac:dyDescent="0.2">
      <c r="A3" s="85" t="str">
        <f>"Water Year "&amp;data!B9</f>
        <v>Water Year 2018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N3" s="8" t="s">
        <v>23</v>
      </c>
      <c r="P3" s="8" t="s">
        <v>24</v>
      </c>
    </row>
    <row r="4" spans="1:17" x14ac:dyDescent="0.2">
      <c r="N4" s="4" t="s">
        <v>21</v>
      </c>
      <c r="O4" s="4" t="s">
        <v>22</v>
      </c>
      <c r="P4" s="4" t="s">
        <v>21</v>
      </c>
      <c r="Q4" s="4" t="s">
        <v>22</v>
      </c>
    </row>
    <row r="5" spans="1:17" x14ac:dyDescent="0.2">
      <c r="N5" s="4">
        <v>116.657</v>
      </c>
      <c r="O5" s="4">
        <v>0</v>
      </c>
      <c r="P5" s="4">
        <v>116.66</v>
      </c>
      <c r="Q5" s="4">
        <v>0</v>
      </c>
    </row>
    <row r="6" spans="1:17" x14ac:dyDescent="0.2">
      <c r="N6" s="4">
        <v>116.807</v>
      </c>
      <c r="O6" s="4">
        <v>3.49</v>
      </c>
      <c r="P6" s="4">
        <v>116.807</v>
      </c>
      <c r="Q6" s="4">
        <v>3.71</v>
      </c>
    </row>
    <row r="7" spans="1:17" x14ac:dyDescent="0.2">
      <c r="N7" s="4">
        <v>117.00700000000001</v>
      </c>
      <c r="O7" s="4">
        <v>13.83</v>
      </c>
      <c r="P7" s="4">
        <v>117.00700000000001</v>
      </c>
      <c r="Q7" s="4">
        <v>12.24</v>
      </c>
    </row>
    <row r="8" spans="1:17" x14ac:dyDescent="0.2">
      <c r="N8" s="4">
        <v>117.20699999999999</v>
      </c>
      <c r="O8" s="4">
        <v>28.81</v>
      </c>
      <c r="P8" s="4">
        <v>117.20699999999999</v>
      </c>
      <c r="Q8" s="4">
        <v>26.88</v>
      </c>
    </row>
    <row r="9" spans="1:17" x14ac:dyDescent="0.2">
      <c r="N9" s="4">
        <v>117.407</v>
      </c>
      <c r="O9" s="4">
        <v>47.69</v>
      </c>
      <c r="P9" s="4">
        <v>117.407</v>
      </c>
      <c r="Q9" s="4">
        <v>48.37</v>
      </c>
    </row>
    <row r="10" spans="1:17" x14ac:dyDescent="0.2">
      <c r="N10" s="4">
        <v>117.607</v>
      </c>
      <c r="O10" s="4">
        <v>70.02</v>
      </c>
      <c r="P10" s="4">
        <v>117.607</v>
      </c>
      <c r="Q10" s="4">
        <v>77.33</v>
      </c>
    </row>
    <row r="11" spans="1:17" x14ac:dyDescent="0.2">
      <c r="N11" s="4">
        <v>117.807</v>
      </c>
      <c r="O11" s="4">
        <v>95.51</v>
      </c>
      <c r="P11" s="4">
        <v>117.807</v>
      </c>
      <c r="Q11" s="4">
        <v>114.28</v>
      </c>
    </row>
    <row r="12" spans="1:17" x14ac:dyDescent="0.2">
      <c r="N12" s="4">
        <v>118.00700000000001</v>
      </c>
      <c r="O12" s="4">
        <v>123.93</v>
      </c>
      <c r="P12" s="4">
        <v>118.00700000000001</v>
      </c>
      <c r="Q12" s="4">
        <v>159.68</v>
      </c>
    </row>
    <row r="13" spans="1:17" x14ac:dyDescent="0.2">
      <c r="N13" s="4">
        <v>118.20699999999999</v>
      </c>
      <c r="O13" s="4">
        <v>155.11000000000001</v>
      </c>
    </row>
  </sheetData>
  <mergeCells count="2">
    <mergeCell ref="A1:L1"/>
    <mergeCell ref="A3:L3"/>
  </mergeCells>
  <pageMargins left="0.4" right="0.4" top="0.5" bottom="0.2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</sheetPr>
  <dimension ref="A1:AE309"/>
  <sheetViews>
    <sheetView zoomScale="50" zoomScaleNormal="50" workbookViewId="0">
      <selection activeCell="W36" sqref="W36"/>
    </sheetView>
  </sheetViews>
  <sheetFormatPr defaultRowHeight="14.25" x14ac:dyDescent="0.2"/>
  <cols>
    <col min="1" max="6" width="8.5" customWidth="1"/>
    <col min="31" max="31" width="10.75" bestFit="1" customWidth="1"/>
    <col min="34" max="34" width="9" customWidth="1"/>
  </cols>
  <sheetData>
    <row r="1" spans="1:31" ht="21.75" x14ac:dyDescent="0.5">
      <c r="A1" s="17" t="s">
        <v>86</v>
      </c>
      <c r="C1" s="18"/>
      <c r="D1" s="61">
        <v>116.20699999999999</v>
      </c>
      <c r="E1" s="63" t="s">
        <v>92</v>
      </c>
      <c r="AC1" s="18"/>
      <c r="AD1" s="18"/>
      <c r="AE1" s="18"/>
    </row>
    <row r="2" spans="1:31" ht="21.75" x14ac:dyDescent="0.5">
      <c r="A2" s="17" t="s">
        <v>90</v>
      </c>
      <c r="D2" s="58">
        <v>116.38</v>
      </c>
      <c r="E2" s="59" t="s">
        <v>93</v>
      </c>
      <c r="F2" s="19"/>
      <c r="AC2" s="18"/>
      <c r="AD2" s="18"/>
      <c r="AE2" s="20" t="s">
        <v>98</v>
      </c>
    </row>
    <row r="3" spans="1:31" ht="16.5" x14ac:dyDescent="0.35">
      <c r="A3" s="21" t="s">
        <v>27</v>
      </c>
      <c r="B3" s="22">
        <f>MIN(B6:B350)</f>
        <v>0.53</v>
      </c>
      <c r="C3" s="22">
        <f>MIN(C6:C350)</f>
        <v>4.3239999999999998</v>
      </c>
      <c r="D3" s="22">
        <f>B3+$D$2</f>
        <v>116.91</v>
      </c>
      <c r="E3" s="22"/>
      <c r="F3" s="22"/>
      <c r="AC3" s="23"/>
      <c r="AD3" s="18"/>
      <c r="AE3" s="24" t="s">
        <v>99</v>
      </c>
    </row>
    <row r="4" spans="1:31" ht="16.5" x14ac:dyDescent="0.35">
      <c r="A4" s="21" t="s">
        <v>28</v>
      </c>
      <c r="B4" s="22">
        <f>MAX(B6:B350)</f>
        <v>2.16</v>
      </c>
      <c r="C4" s="22">
        <f>MAX(C6:C350)</f>
        <v>237.02099999999999</v>
      </c>
      <c r="D4" s="22">
        <f>B4+$D$2</f>
        <v>118.53999999999999</v>
      </c>
      <c r="E4" s="25">
        <v>-116.68</v>
      </c>
      <c r="F4" s="25"/>
      <c r="AC4" s="23"/>
      <c r="AD4" s="26" t="s">
        <v>91</v>
      </c>
      <c r="AE4" s="23"/>
    </row>
    <row r="5" spans="1:31" ht="16.5" x14ac:dyDescent="0.35">
      <c r="A5" s="17" t="s">
        <v>29</v>
      </c>
      <c r="B5" s="17" t="s">
        <v>21</v>
      </c>
      <c r="C5" s="17" t="s">
        <v>22</v>
      </c>
      <c r="D5" s="17" t="s">
        <v>21</v>
      </c>
      <c r="E5" s="17" t="s">
        <v>30</v>
      </c>
      <c r="F5" s="17"/>
      <c r="AC5" s="27" t="s">
        <v>31</v>
      </c>
      <c r="AD5" s="27" t="s">
        <v>32</v>
      </c>
      <c r="AE5" s="28" t="s">
        <v>33</v>
      </c>
    </row>
    <row r="6" spans="1:31" ht="16.5" x14ac:dyDescent="0.35">
      <c r="A6" s="65">
        <v>43192</v>
      </c>
      <c r="B6" s="66">
        <v>0.86</v>
      </c>
      <c r="C6" s="67">
        <v>16.382000000000001</v>
      </c>
      <c r="D6" s="60">
        <f>B6+$D$1</f>
        <v>117.06699999999999</v>
      </c>
      <c r="E6" s="32">
        <f>D6+$E$4</f>
        <v>0.38699999999998624</v>
      </c>
      <c r="F6" s="32"/>
      <c r="AC6" s="33"/>
      <c r="AD6" s="34"/>
      <c r="AE6" s="28"/>
    </row>
    <row r="7" spans="1:31" ht="16.5" x14ac:dyDescent="0.35">
      <c r="A7" s="65">
        <v>43193</v>
      </c>
      <c r="B7" s="66">
        <v>0.86</v>
      </c>
      <c r="C7" s="67">
        <v>16.239999999999998</v>
      </c>
      <c r="D7" s="60">
        <f t="shared" ref="D7:D45" si="0">B7+$D$1</f>
        <v>117.06699999999999</v>
      </c>
      <c r="E7" s="32">
        <f t="shared" ref="E7:E70" si="1">D7+$E$4</f>
        <v>0.38699999999998624</v>
      </c>
      <c r="F7" s="32"/>
      <c r="AC7" s="33"/>
      <c r="AD7" s="34"/>
      <c r="AE7" s="28"/>
    </row>
    <row r="8" spans="1:31" ht="16.5" x14ac:dyDescent="0.35">
      <c r="A8" s="65">
        <v>43194</v>
      </c>
      <c r="B8" s="66">
        <v>0.84</v>
      </c>
      <c r="C8" s="67">
        <v>14.616</v>
      </c>
      <c r="D8" s="60">
        <f t="shared" si="0"/>
        <v>117.047</v>
      </c>
      <c r="E8" s="32">
        <f t="shared" si="1"/>
        <v>0.36699999999999022</v>
      </c>
      <c r="F8" s="32"/>
      <c r="AC8" s="76">
        <v>116.6</v>
      </c>
      <c r="AD8" s="77"/>
      <c r="AE8" s="78">
        <v>0</v>
      </c>
    </row>
    <row r="9" spans="1:31" ht="16.5" x14ac:dyDescent="0.35">
      <c r="A9" s="65">
        <v>43195</v>
      </c>
      <c r="B9" s="66">
        <v>0.81</v>
      </c>
      <c r="C9" s="67">
        <v>13.151999999999999</v>
      </c>
      <c r="D9" s="60">
        <f t="shared" si="0"/>
        <v>117.017</v>
      </c>
      <c r="E9" s="32">
        <f t="shared" si="1"/>
        <v>0.33699999999998909</v>
      </c>
      <c r="F9" s="32"/>
      <c r="AC9" s="33">
        <v>116.8</v>
      </c>
      <c r="AD9" s="34"/>
      <c r="AE9" s="28">
        <f>ROUND(EXP((LN((AC9-116.68)/0.1021))/0.5193),2)</f>
        <v>1.36</v>
      </c>
    </row>
    <row r="10" spans="1:31" ht="16.5" x14ac:dyDescent="0.35">
      <c r="A10" s="65">
        <v>43197</v>
      </c>
      <c r="B10" s="66">
        <v>0.75</v>
      </c>
      <c r="C10" s="67">
        <v>9.6120000000000001</v>
      </c>
      <c r="D10" s="60">
        <f t="shared" si="0"/>
        <v>116.95699999999999</v>
      </c>
      <c r="E10" s="32">
        <f t="shared" si="1"/>
        <v>0.27699999999998681</v>
      </c>
      <c r="F10" s="32"/>
      <c r="AC10" s="33">
        <v>117</v>
      </c>
      <c r="AD10" s="34"/>
      <c r="AE10" s="28">
        <f t="shared" ref="AE10:AE18" si="2">ROUND(EXP((LN((AC10-116.68)/0.1021))/0.5193),2)</f>
        <v>9.02</v>
      </c>
    </row>
    <row r="11" spans="1:31" ht="16.5" x14ac:dyDescent="0.35">
      <c r="A11" s="65">
        <v>43198</v>
      </c>
      <c r="B11" s="66">
        <v>0.73</v>
      </c>
      <c r="C11" s="67">
        <v>9.3330000000000002</v>
      </c>
      <c r="D11" s="60">
        <f t="shared" si="0"/>
        <v>116.937</v>
      </c>
      <c r="E11" s="32">
        <f t="shared" si="1"/>
        <v>0.25699999999999079</v>
      </c>
      <c r="F11" s="32"/>
      <c r="AC11" s="33">
        <v>117.2</v>
      </c>
      <c r="AD11" s="34"/>
      <c r="AE11" s="28">
        <f t="shared" si="2"/>
        <v>22.98</v>
      </c>
    </row>
    <row r="12" spans="1:31" ht="16.5" x14ac:dyDescent="0.35">
      <c r="A12" s="65">
        <v>43199</v>
      </c>
      <c r="B12" s="66">
        <v>0.72</v>
      </c>
      <c r="C12" s="67">
        <v>9.02</v>
      </c>
      <c r="D12" s="60">
        <f t="shared" si="0"/>
        <v>116.92699999999999</v>
      </c>
      <c r="E12" s="32">
        <f t="shared" si="1"/>
        <v>0.24699999999998568</v>
      </c>
      <c r="F12" s="32"/>
      <c r="AC12" s="33">
        <v>117.4</v>
      </c>
      <c r="AD12" s="34"/>
      <c r="AE12" s="28">
        <f t="shared" si="2"/>
        <v>43.01</v>
      </c>
    </row>
    <row r="13" spans="1:31" ht="16.5" x14ac:dyDescent="0.35">
      <c r="A13" s="65">
        <v>43201</v>
      </c>
      <c r="B13" s="66">
        <v>0.72</v>
      </c>
      <c r="C13" s="67">
        <v>8.7219999999999995</v>
      </c>
      <c r="D13" s="60">
        <f t="shared" si="0"/>
        <v>116.92699999999999</v>
      </c>
      <c r="E13" s="32">
        <f t="shared" si="1"/>
        <v>0.24699999999998568</v>
      </c>
      <c r="F13" s="32"/>
      <c r="AC13" s="33">
        <v>117.6</v>
      </c>
      <c r="AD13" s="34"/>
      <c r="AE13" s="28">
        <f t="shared" si="2"/>
        <v>68.95</v>
      </c>
    </row>
    <row r="14" spans="1:31" ht="16.5" x14ac:dyDescent="0.35">
      <c r="A14" s="65">
        <v>43206</v>
      </c>
      <c r="B14" s="66">
        <v>0.71</v>
      </c>
      <c r="C14" s="67">
        <v>7.6840000000000002</v>
      </c>
      <c r="D14" s="60">
        <f t="shared" si="0"/>
        <v>116.91699999999999</v>
      </c>
      <c r="E14" s="32">
        <f t="shared" si="1"/>
        <v>0.23699999999998056</v>
      </c>
      <c r="F14" s="32"/>
      <c r="AC14" s="33">
        <v>117.8</v>
      </c>
      <c r="AD14" s="34"/>
      <c r="AE14" s="28">
        <f t="shared" si="2"/>
        <v>100.71</v>
      </c>
    </row>
    <row r="15" spans="1:31" ht="16.5" x14ac:dyDescent="0.35">
      <c r="A15" s="65">
        <v>43207</v>
      </c>
      <c r="B15" s="66">
        <v>0.7</v>
      </c>
      <c r="C15" s="67">
        <v>7.4320000000000004</v>
      </c>
      <c r="D15" s="60">
        <f t="shared" si="0"/>
        <v>116.907</v>
      </c>
      <c r="E15" s="32">
        <f t="shared" si="1"/>
        <v>0.22699999999998965</v>
      </c>
      <c r="F15" s="32"/>
      <c r="AC15" s="33">
        <v>118</v>
      </c>
      <c r="AD15" s="34"/>
      <c r="AE15" s="28">
        <f t="shared" si="2"/>
        <v>138.19</v>
      </c>
    </row>
    <row r="16" spans="1:31" ht="16.5" x14ac:dyDescent="0.35">
      <c r="A16" s="65">
        <v>43208</v>
      </c>
      <c r="B16" s="66">
        <v>0.7</v>
      </c>
      <c r="C16" s="67">
        <v>7.2830000000000004</v>
      </c>
      <c r="D16" s="60">
        <f t="shared" si="0"/>
        <v>116.907</v>
      </c>
      <c r="E16" s="32">
        <f t="shared" si="1"/>
        <v>0.22699999999998965</v>
      </c>
      <c r="F16" s="32"/>
      <c r="AC16" s="33">
        <v>118.2</v>
      </c>
      <c r="AD16" s="34"/>
      <c r="AE16" s="28">
        <f t="shared" si="2"/>
        <v>181.33</v>
      </c>
    </row>
    <row r="17" spans="1:31" ht="16.5" x14ac:dyDescent="0.35">
      <c r="A17" s="65">
        <v>43210</v>
      </c>
      <c r="B17" s="66">
        <v>0.7</v>
      </c>
      <c r="C17" s="67">
        <v>7.2</v>
      </c>
      <c r="D17" s="60">
        <f t="shared" si="0"/>
        <v>116.907</v>
      </c>
      <c r="E17" s="32">
        <f t="shared" si="1"/>
        <v>0.22699999999998965</v>
      </c>
      <c r="F17" s="32"/>
      <c r="AC17" s="33">
        <v>118.4</v>
      </c>
      <c r="AD17" s="34"/>
      <c r="AE17" s="28">
        <f t="shared" si="2"/>
        <v>230.06</v>
      </c>
    </row>
    <row r="18" spans="1:31" ht="16.5" x14ac:dyDescent="0.35">
      <c r="A18" s="65">
        <v>43212</v>
      </c>
      <c r="B18" s="66">
        <v>0.7</v>
      </c>
      <c r="C18" s="67">
        <v>7.0720000000000001</v>
      </c>
      <c r="D18" s="60">
        <f t="shared" si="0"/>
        <v>116.907</v>
      </c>
      <c r="E18" s="32">
        <f t="shared" si="1"/>
        <v>0.22699999999998965</v>
      </c>
      <c r="F18" s="32"/>
      <c r="AC18" s="33">
        <v>118.6</v>
      </c>
      <c r="AD18" s="34"/>
      <c r="AE18" s="28">
        <f t="shared" si="2"/>
        <v>284.33999999999997</v>
      </c>
    </row>
    <row r="19" spans="1:31" ht="16.5" x14ac:dyDescent="0.35">
      <c r="A19" s="65">
        <v>43213</v>
      </c>
      <c r="B19" s="66">
        <v>0.69</v>
      </c>
      <c r="C19" s="67">
        <v>6.98</v>
      </c>
      <c r="D19" s="60">
        <f t="shared" si="0"/>
        <v>116.89699999999999</v>
      </c>
      <c r="E19" s="32">
        <f t="shared" si="1"/>
        <v>0.21699999999998454</v>
      </c>
      <c r="F19" s="32"/>
      <c r="AC19" s="33"/>
      <c r="AD19" s="34"/>
      <c r="AE19" s="28"/>
    </row>
    <row r="20" spans="1:31" ht="16.5" x14ac:dyDescent="0.35">
      <c r="A20" s="65">
        <v>43214</v>
      </c>
      <c r="B20" s="66">
        <v>0.69</v>
      </c>
      <c r="C20" s="67">
        <v>6.7279999999999998</v>
      </c>
      <c r="D20" s="60">
        <f t="shared" si="0"/>
        <v>116.89699999999999</v>
      </c>
      <c r="E20" s="32">
        <f t="shared" si="1"/>
        <v>0.21699999999998454</v>
      </c>
      <c r="F20" s="32"/>
      <c r="AC20" s="33"/>
      <c r="AD20" s="34"/>
      <c r="AE20" s="28"/>
    </row>
    <row r="21" spans="1:31" ht="16.5" x14ac:dyDescent="0.35">
      <c r="A21" s="65">
        <v>43215</v>
      </c>
      <c r="B21" s="66">
        <v>0.75</v>
      </c>
      <c r="C21" s="67">
        <v>9.5370000000000008</v>
      </c>
      <c r="D21" s="60">
        <f t="shared" si="0"/>
        <v>116.95699999999999</v>
      </c>
      <c r="E21" s="32">
        <f t="shared" si="1"/>
        <v>0.27699999999998681</v>
      </c>
      <c r="F21" s="32"/>
      <c r="AC21" s="33"/>
      <c r="AD21" s="34"/>
      <c r="AE21" s="28"/>
    </row>
    <row r="22" spans="1:31" ht="16.5" x14ac:dyDescent="0.35">
      <c r="A22" s="65">
        <v>43217</v>
      </c>
      <c r="B22" s="66">
        <v>0.74</v>
      </c>
      <c r="C22" s="67">
        <v>9.66</v>
      </c>
      <c r="D22" s="60">
        <f t="shared" si="0"/>
        <v>116.94699999999999</v>
      </c>
      <c r="E22" s="32">
        <f t="shared" si="1"/>
        <v>0.2669999999999817</v>
      </c>
      <c r="F22" s="32"/>
      <c r="AC22" s="33"/>
      <c r="AD22" s="34"/>
      <c r="AE22" s="28"/>
    </row>
    <row r="23" spans="1:31" ht="16.5" x14ac:dyDescent="0.35">
      <c r="A23" s="65">
        <v>43218</v>
      </c>
      <c r="B23" s="66">
        <v>0.71</v>
      </c>
      <c r="C23" s="67">
        <v>8.14</v>
      </c>
      <c r="D23" s="60">
        <f t="shared" si="0"/>
        <v>116.91699999999999</v>
      </c>
      <c r="E23" s="32">
        <f t="shared" si="1"/>
        <v>0.23699999999998056</v>
      </c>
      <c r="F23" s="32"/>
      <c r="AC23" s="33"/>
      <c r="AD23" s="34"/>
      <c r="AE23" s="28"/>
    </row>
    <row r="24" spans="1:31" ht="16.5" x14ac:dyDescent="0.35">
      <c r="A24" s="65">
        <v>43219</v>
      </c>
      <c r="B24" s="66">
        <v>0.72</v>
      </c>
      <c r="C24" s="67">
        <v>9.3409999999999993</v>
      </c>
      <c r="D24" s="60">
        <f t="shared" si="0"/>
        <v>116.92699999999999</v>
      </c>
      <c r="E24" s="32">
        <f t="shared" si="1"/>
        <v>0.24699999999998568</v>
      </c>
      <c r="F24" s="32"/>
      <c r="AC24" s="33"/>
      <c r="AD24" s="34"/>
      <c r="AE24" s="28"/>
    </row>
    <row r="25" spans="1:31" ht="16.5" x14ac:dyDescent="0.35">
      <c r="A25" s="65">
        <v>43220</v>
      </c>
      <c r="B25" s="68">
        <v>0.72</v>
      </c>
      <c r="C25" s="69">
        <v>8.8010000000000002</v>
      </c>
      <c r="D25" s="60">
        <f t="shared" si="0"/>
        <v>116.92699999999999</v>
      </c>
      <c r="E25" s="32">
        <f t="shared" si="1"/>
        <v>0.24699999999998568</v>
      </c>
      <c r="F25" s="32"/>
      <c r="AC25" s="18"/>
      <c r="AD25" s="18"/>
      <c r="AE25" s="18"/>
    </row>
    <row r="26" spans="1:31" ht="16.5" x14ac:dyDescent="0.35">
      <c r="A26" s="65">
        <v>43222</v>
      </c>
      <c r="B26" s="66">
        <v>0.73</v>
      </c>
      <c r="C26" s="67">
        <v>9.641</v>
      </c>
      <c r="D26" s="60">
        <f t="shared" si="0"/>
        <v>116.937</v>
      </c>
      <c r="E26" s="32">
        <f t="shared" si="1"/>
        <v>0.25699999999999079</v>
      </c>
      <c r="F26" s="32"/>
      <c r="AC26" s="18"/>
      <c r="AD26" s="18"/>
      <c r="AE26" s="18"/>
    </row>
    <row r="27" spans="1:31" ht="16.5" x14ac:dyDescent="0.35">
      <c r="A27" s="65">
        <v>43223</v>
      </c>
      <c r="B27" s="66">
        <v>0.75</v>
      </c>
      <c r="C27" s="67">
        <v>11.01</v>
      </c>
      <c r="D27" s="60">
        <f t="shared" si="0"/>
        <v>116.95699999999999</v>
      </c>
      <c r="E27" s="32">
        <f t="shared" si="1"/>
        <v>0.27699999999998681</v>
      </c>
      <c r="F27" s="32"/>
      <c r="AC27" s="18"/>
      <c r="AD27" s="18"/>
      <c r="AE27" s="18"/>
    </row>
    <row r="28" spans="1:31" ht="16.5" x14ac:dyDescent="0.35">
      <c r="A28" s="65">
        <v>43225</v>
      </c>
      <c r="B28" s="66">
        <v>0.74</v>
      </c>
      <c r="C28" s="67">
        <v>10.569000000000001</v>
      </c>
      <c r="D28" s="60">
        <f t="shared" si="0"/>
        <v>116.94699999999999</v>
      </c>
      <c r="E28" s="32">
        <f t="shared" si="1"/>
        <v>0.2669999999999817</v>
      </c>
      <c r="F28" s="32"/>
    </row>
    <row r="29" spans="1:31" ht="16.5" x14ac:dyDescent="0.35">
      <c r="A29" s="65">
        <v>43226</v>
      </c>
      <c r="B29" s="66">
        <v>0.74</v>
      </c>
      <c r="C29" s="67">
        <v>11.259</v>
      </c>
      <c r="D29" s="60">
        <f t="shared" si="0"/>
        <v>116.94699999999999</v>
      </c>
      <c r="E29" s="32">
        <f t="shared" si="1"/>
        <v>0.2669999999999817</v>
      </c>
      <c r="F29" s="32"/>
    </row>
    <row r="30" spans="1:31" ht="16.5" x14ac:dyDescent="0.35">
      <c r="A30" s="65">
        <v>43227</v>
      </c>
      <c r="B30" s="66">
        <v>0.77</v>
      </c>
      <c r="C30" s="67">
        <v>11.504</v>
      </c>
      <c r="D30" s="60">
        <f t="shared" si="0"/>
        <v>116.97699999999999</v>
      </c>
      <c r="E30" s="32">
        <f t="shared" si="1"/>
        <v>0.29699999999998283</v>
      </c>
      <c r="F30" s="32"/>
      <c r="AC30" s="18"/>
      <c r="AD30" s="18"/>
      <c r="AE30" s="18"/>
    </row>
    <row r="31" spans="1:31" ht="16.5" x14ac:dyDescent="0.35">
      <c r="A31" s="65">
        <v>43228</v>
      </c>
      <c r="B31" s="66">
        <v>0.94</v>
      </c>
      <c r="C31" s="67">
        <v>22.373000000000001</v>
      </c>
      <c r="D31" s="60">
        <f t="shared" si="0"/>
        <v>117.14699999999999</v>
      </c>
      <c r="E31" s="32">
        <f t="shared" si="1"/>
        <v>0.46699999999998454</v>
      </c>
      <c r="F31" s="32"/>
      <c r="AC31" s="18"/>
      <c r="AD31" s="18"/>
      <c r="AE31" s="20"/>
    </row>
    <row r="32" spans="1:31" ht="16.5" x14ac:dyDescent="0.35">
      <c r="A32" s="65">
        <v>43229</v>
      </c>
      <c r="B32" s="68">
        <v>0.81</v>
      </c>
      <c r="C32" s="69">
        <v>13.09</v>
      </c>
      <c r="D32" s="60">
        <f t="shared" si="0"/>
        <v>117.017</v>
      </c>
      <c r="E32" s="32">
        <f t="shared" si="1"/>
        <v>0.33699999999998909</v>
      </c>
      <c r="F32" s="32"/>
      <c r="AC32" s="23"/>
      <c r="AD32" s="18"/>
      <c r="AE32" s="24"/>
    </row>
    <row r="33" spans="1:31" ht="16.5" x14ac:dyDescent="0.35">
      <c r="A33" s="65">
        <v>43230</v>
      </c>
      <c r="B33" s="66">
        <v>0.85</v>
      </c>
      <c r="C33" s="67">
        <v>15.445</v>
      </c>
      <c r="D33" s="60">
        <f t="shared" si="0"/>
        <v>117.05699999999999</v>
      </c>
      <c r="E33" s="32">
        <f t="shared" si="1"/>
        <v>0.37699999999998113</v>
      </c>
      <c r="F33" s="32"/>
      <c r="AC33" s="23"/>
      <c r="AD33" s="26"/>
      <c r="AE33" s="23"/>
    </row>
    <row r="34" spans="1:31" ht="16.5" x14ac:dyDescent="0.35">
      <c r="A34" s="65">
        <v>43231</v>
      </c>
      <c r="B34" s="66">
        <v>0.84</v>
      </c>
      <c r="C34" s="67">
        <v>14.872</v>
      </c>
      <c r="D34" s="60">
        <f t="shared" si="0"/>
        <v>117.047</v>
      </c>
      <c r="E34" s="32">
        <f t="shared" si="1"/>
        <v>0.36699999999999022</v>
      </c>
      <c r="F34" s="32"/>
      <c r="AC34" s="27"/>
      <c r="AD34" s="27"/>
      <c r="AE34" s="28"/>
    </row>
    <row r="35" spans="1:31" ht="16.5" x14ac:dyDescent="0.35">
      <c r="A35" s="65">
        <v>43232</v>
      </c>
      <c r="B35" s="66">
        <v>0.8</v>
      </c>
      <c r="C35" s="67">
        <v>12.39</v>
      </c>
      <c r="D35" s="60">
        <f t="shared" si="0"/>
        <v>117.00699999999999</v>
      </c>
      <c r="E35" s="32">
        <f t="shared" si="1"/>
        <v>0.32699999999998397</v>
      </c>
      <c r="F35" s="32"/>
      <c r="AC35" s="33"/>
      <c r="AD35" s="34"/>
      <c r="AE35" s="28"/>
    </row>
    <row r="36" spans="1:31" ht="16.5" x14ac:dyDescent="0.35">
      <c r="A36" s="65">
        <v>43234</v>
      </c>
      <c r="B36" s="66">
        <v>1.18</v>
      </c>
      <c r="C36" s="67">
        <v>43.381999999999998</v>
      </c>
      <c r="D36" s="60">
        <f t="shared" si="0"/>
        <v>117.387</v>
      </c>
      <c r="E36" s="32">
        <f t="shared" si="1"/>
        <v>0.70699999999999363</v>
      </c>
      <c r="F36" s="32"/>
      <c r="AC36" s="33"/>
      <c r="AD36" s="34"/>
      <c r="AE36" s="28"/>
    </row>
    <row r="37" spans="1:31" ht="16.5" x14ac:dyDescent="0.35">
      <c r="A37" s="65">
        <v>43235</v>
      </c>
      <c r="B37" s="66">
        <v>0.92</v>
      </c>
      <c r="C37" s="67">
        <v>22.018000000000001</v>
      </c>
      <c r="D37" s="60">
        <f t="shared" si="0"/>
        <v>117.127</v>
      </c>
      <c r="E37" s="32">
        <f t="shared" si="1"/>
        <v>0.44699999999998852</v>
      </c>
      <c r="F37" s="32"/>
      <c r="AC37" s="33"/>
      <c r="AD37" s="34"/>
      <c r="AE37" s="28"/>
    </row>
    <row r="38" spans="1:31" ht="16.5" x14ac:dyDescent="0.35">
      <c r="A38" s="65">
        <v>43236</v>
      </c>
      <c r="B38" s="66">
        <v>0.95</v>
      </c>
      <c r="C38" s="67">
        <v>24.788</v>
      </c>
      <c r="D38" s="60">
        <f t="shared" si="0"/>
        <v>117.157</v>
      </c>
      <c r="E38" s="32">
        <f t="shared" si="1"/>
        <v>0.47699999999998965</v>
      </c>
      <c r="F38" s="32"/>
      <c r="AC38" s="33"/>
      <c r="AD38" s="34"/>
      <c r="AE38" s="28"/>
    </row>
    <row r="39" spans="1:31" ht="16.5" x14ac:dyDescent="0.35">
      <c r="A39" s="65">
        <v>43238</v>
      </c>
      <c r="B39" s="66">
        <v>1.19</v>
      </c>
      <c r="C39" s="67">
        <v>49.591000000000001</v>
      </c>
      <c r="D39" s="60">
        <f t="shared" si="0"/>
        <v>117.39699999999999</v>
      </c>
      <c r="E39" s="32">
        <f t="shared" si="1"/>
        <v>0.71699999999998454</v>
      </c>
      <c r="F39" s="32"/>
      <c r="AC39" s="33"/>
      <c r="AD39" s="34"/>
      <c r="AE39" s="28"/>
    </row>
    <row r="40" spans="1:31" ht="16.5" x14ac:dyDescent="0.35">
      <c r="A40" s="65">
        <v>43241</v>
      </c>
      <c r="B40" s="66">
        <v>0.92</v>
      </c>
      <c r="C40" s="67">
        <v>21.768999999999998</v>
      </c>
      <c r="D40" s="60">
        <f t="shared" si="0"/>
        <v>117.127</v>
      </c>
      <c r="E40" s="32">
        <f t="shared" si="1"/>
        <v>0.44699999999998852</v>
      </c>
      <c r="F40" s="32"/>
      <c r="AC40" s="33"/>
      <c r="AD40" s="34"/>
      <c r="AE40" s="28"/>
    </row>
    <row r="41" spans="1:31" ht="16.5" x14ac:dyDescent="0.35">
      <c r="A41" s="65">
        <v>43244</v>
      </c>
      <c r="B41" s="66">
        <v>1.03</v>
      </c>
      <c r="C41" s="67">
        <v>27.626999999999999</v>
      </c>
      <c r="D41" s="60">
        <f t="shared" si="0"/>
        <v>117.23699999999999</v>
      </c>
      <c r="E41" s="32">
        <f t="shared" si="1"/>
        <v>0.55699999999998795</v>
      </c>
      <c r="F41" s="32"/>
      <c r="AC41" s="33"/>
      <c r="AD41" s="34"/>
      <c r="AE41" s="28"/>
    </row>
    <row r="42" spans="1:31" ht="16.5" x14ac:dyDescent="0.35">
      <c r="A42" s="65">
        <v>43245</v>
      </c>
      <c r="B42" s="68">
        <v>1.1599999999999999</v>
      </c>
      <c r="C42" s="69">
        <v>46.389000000000003</v>
      </c>
      <c r="D42" s="60">
        <f t="shared" si="0"/>
        <v>117.36699999999999</v>
      </c>
      <c r="E42" s="32">
        <f t="shared" si="1"/>
        <v>0.6869999999999834</v>
      </c>
      <c r="F42" s="32"/>
      <c r="AC42" s="33"/>
      <c r="AD42" s="34"/>
      <c r="AE42" s="28"/>
    </row>
    <row r="43" spans="1:31" ht="16.5" x14ac:dyDescent="0.35">
      <c r="A43" s="65">
        <v>43247</v>
      </c>
      <c r="B43" s="66">
        <v>1.24</v>
      </c>
      <c r="C43" s="67">
        <v>51.271000000000001</v>
      </c>
      <c r="D43" s="60">
        <f t="shared" si="0"/>
        <v>117.44699999999999</v>
      </c>
      <c r="E43" s="32">
        <f t="shared" si="1"/>
        <v>0.7669999999999817</v>
      </c>
      <c r="F43" s="32"/>
      <c r="AC43" s="33"/>
      <c r="AD43" s="34"/>
      <c r="AE43" s="28"/>
    </row>
    <row r="44" spans="1:31" ht="16.5" x14ac:dyDescent="0.35">
      <c r="A44" s="65">
        <v>43248</v>
      </c>
      <c r="B44" s="66">
        <v>1.06</v>
      </c>
      <c r="C44" s="67">
        <v>39.487000000000002</v>
      </c>
      <c r="D44" s="60">
        <f t="shared" si="0"/>
        <v>117.267</v>
      </c>
      <c r="E44" s="32">
        <f t="shared" si="1"/>
        <v>0.58699999999998909</v>
      </c>
      <c r="F44" s="32"/>
      <c r="AC44" s="33"/>
      <c r="AD44" s="34"/>
      <c r="AE44" s="28"/>
    </row>
    <row r="45" spans="1:31" ht="16.5" x14ac:dyDescent="0.35">
      <c r="A45" s="65">
        <v>43250</v>
      </c>
      <c r="B45" s="66">
        <v>1.02</v>
      </c>
      <c r="C45" s="67">
        <v>27.381</v>
      </c>
      <c r="D45" s="60">
        <f t="shared" si="0"/>
        <v>117.22699999999999</v>
      </c>
      <c r="E45" s="32">
        <f t="shared" si="1"/>
        <v>0.54699999999998283</v>
      </c>
      <c r="F45" s="32"/>
      <c r="AC45" s="33"/>
      <c r="AD45" s="34"/>
      <c r="AE45" s="28"/>
    </row>
    <row r="46" spans="1:31" ht="16.5" x14ac:dyDescent="0.35">
      <c r="A46" s="70">
        <v>43252</v>
      </c>
      <c r="B46" s="71">
        <v>0.96</v>
      </c>
      <c r="C46" s="72">
        <v>22.808</v>
      </c>
      <c r="D46" s="62">
        <f t="shared" ref="D46:D109" si="3">B46+$D$2</f>
        <v>117.33999999999999</v>
      </c>
      <c r="E46" s="32">
        <f t="shared" si="1"/>
        <v>0.65999999999998238</v>
      </c>
      <c r="F46" s="32"/>
      <c r="G46" s="43"/>
      <c r="AC46" s="33"/>
      <c r="AD46" s="34"/>
      <c r="AE46" s="28"/>
    </row>
    <row r="47" spans="1:31" ht="16.5" x14ac:dyDescent="0.35">
      <c r="A47" s="70">
        <v>43255</v>
      </c>
      <c r="B47" s="71">
        <v>0.78</v>
      </c>
      <c r="C47" s="72">
        <v>18.954999999999998</v>
      </c>
      <c r="D47" s="62">
        <f t="shared" si="3"/>
        <v>117.16</v>
      </c>
      <c r="E47" s="32">
        <f t="shared" si="1"/>
        <v>0.47999999999998977</v>
      </c>
      <c r="F47" s="32"/>
      <c r="G47" s="43"/>
      <c r="AC47" s="33"/>
      <c r="AD47" s="34"/>
      <c r="AE47" s="28"/>
    </row>
    <row r="48" spans="1:31" ht="16.5" x14ac:dyDescent="0.35">
      <c r="A48" s="70">
        <v>43256</v>
      </c>
      <c r="B48" s="71">
        <v>0.74500000000000011</v>
      </c>
      <c r="C48" s="72">
        <v>16.277000000000001</v>
      </c>
      <c r="D48" s="62">
        <f t="shared" si="3"/>
        <v>117.125</v>
      </c>
      <c r="E48" s="32">
        <f t="shared" si="1"/>
        <v>0.44499999999999318</v>
      </c>
      <c r="F48" s="32"/>
      <c r="G48" s="43"/>
      <c r="AC48" s="33"/>
      <c r="AD48" s="34"/>
      <c r="AE48" s="28"/>
    </row>
    <row r="49" spans="1:31" ht="16.5" x14ac:dyDescent="0.35">
      <c r="A49" s="70">
        <v>43257</v>
      </c>
      <c r="B49" s="71">
        <v>0.73</v>
      </c>
      <c r="C49" s="72">
        <v>15.085000000000001</v>
      </c>
      <c r="D49" s="62">
        <f t="shared" si="3"/>
        <v>117.11</v>
      </c>
      <c r="E49" s="32">
        <f t="shared" si="1"/>
        <v>0.42999999999999261</v>
      </c>
      <c r="F49" s="32"/>
      <c r="G49" s="43"/>
      <c r="AC49" s="33"/>
      <c r="AD49" s="34"/>
      <c r="AE49" s="28"/>
    </row>
    <row r="50" spans="1:31" ht="16.5" x14ac:dyDescent="0.35">
      <c r="A50" s="70">
        <v>43258</v>
      </c>
      <c r="B50" s="71">
        <v>0.73</v>
      </c>
      <c r="C50" s="72">
        <v>14.891</v>
      </c>
      <c r="D50" s="62">
        <f t="shared" si="3"/>
        <v>117.11</v>
      </c>
      <c r="E50" s="32">
        <f t="shared" si="1"/>
        <v>0.42999999999999261</v>
      </c>
      <c r="F50" s="32"/>
      <c r="G50" s="43"/>
      <c r="AC50" s="33"/>
      <c r="AD50" s="34"/>
      <c r="AE50" s="28"/>
    </row>
    <row r="51" spans="1:31" ht="16.5" x14ac:dyDescent="0.35">
      <c r="A51" s="70">
        <v>43259</v>
      </c>
      <c r="B51" s="71">
        <v>0.73</v>
      </c>
      <c r="C51" s="72">
        <v>14.667999999999999</v>
      </c>
      <c r="D51" s="62">
        <f t="shared" si="3"/>
        <v>117.11</v>
      </c>
      <c r="E51" s="32">
        <f t="shared" si="1"/>
        <v>0.42999999999999261</v>
      </c>
      <c r="F51" s="32"/>
      <c r="G51" s="43"/>
      <c r="AC51" s="33"/>
      <c r="AD51" s="34"/>
      <c r="AE51" s="28"/>
    </row>
    <row r="52" spans="1:31" ht="16.5" x14ac:dyDescent="0.35">
      <c r="A52" s="70">
        <v>43261</v>
      </c>
      <c r="B52" s="73">
        <v>0.7</v>
      </c>
      <c r="C52" s="74">
        <v>13.11</v>
      </c>
      <c r="D52" s="62">
        <f t="shared" si="3"/>
        <v>117.08</v>
      </c>
      <c r="E52" s="32">
        <f t="shared" si="1"/>
        <v>0.39999999999999147</v>
      </c>
      <c r="F52" s="32"/>
      <c r="G52" s="43"/>
      <c r="AC52" s="33"/>
      <c r="AD52" s="34"/>
      <c r="AE52" s="28"/>
    </row>
    <row r="53" spans="1:31" ht="16.5" x14ac:dyDescent="0.35">
      <c r="A53" s="70">
        <v>43262</v>
      </c>
      <c r="B53" s="71">
        <v>0.69</v>
      </c>
      <c r="C53" s="72">
        <v>11.874000000000001</v>
      </c>
      <c r="D53" s="62">
        <f t="shared" si="3"/>
        <v>117.07</v>
      </c>
      <c r="E53" s="32">
        <f t="shared" si="1"/>
        <v>0.38999999999998636</v>
      </c>
      <c r="F53" s="32"/>
      <c r="G53" s="43"/>
      <c r="AC53" s="33"/>
      <c r="AD53" s="34"/>
      <c r="AE53" s="28"/>
    </row>
    <row r="54" spans="1:31" ht="16.5" x14ac:dyDescent="0.35">
      <c r="A54" s="70">
        <v>43263</v>
      </c>
      <c r="B54" s="71">
        <v>0.69</v>
      </c>
      <c r="C54" s="72">
        <v>11.757</v>
      </c>
      <c r="D54" s="62">
        <f t="shared" si="3"/>
        <v>117.07</v>
      </c>
      <c r="E54" s="32">
        <f t="shared" si="1"/>
        <v>0.38999999999998636</v>
      </c>
      <c r="F54" s="32"/>
      <c r="G54" s="43"/>
    </row>
    <row r="55" spans="1:31" ht="16.5" x14ac:dyDescent="0.35">
      <c r="A55" s="70">
        <v>43265</v>
      </c>
      <c r="B55" s="71">
        <v>0.69</v>
      </c>
      <c r="C55" s="72">
        <v>12.321999999999999</v>
      </c>
      <c r="D55" s="62">
        <f t="shared" si="3"/>
        <v>117.07</v>
      </c>
      <c r="E55" s="32">
        <f t="shared" si="1"/>
        <v>0.38999999999998636</v>
      </c>
      <c r="F55" s="32"/>
      <c r="G55" s="43"/>
    </row>
    <row r="56" spans="1:31" ht="16.5" x14ac:dyDescent="0.35">
      <c r="A56" s="70">
        <v>43266</v>
      </c>
      <c r="B56" s="71">
        <v>0.66999999999999993</v>
      </c>
      <c r="C56" s="72">
        <v>11.243</v>
      </c>
      <c r="D56" s="62">
        <f t="shared" si="3"/>
        <v>117.05</v>
      </c>
      <c r="E56" s="32">
        <f t="shared" si="1"/>
        <v>0.36999999999999034</v>
      </c>
      <c r="F56" s="32"/>
      <c r="G56" s="43"/>
    </row>
    <row r="57" spans="1:31" ht="16.5" x14ac:dyDescent="0.35">
      <c r="A57" s="70">
        <v>43268</v>
      </c>
      <c r="B57" s="71">
        <v>0.69</v>
      </c>
      <c r="C57" s="72">
        <v>12.282999999999999</v>
      </c>
      <c r="D57" s="62">
        <f t="shared" si="3"/>
        <v>117.07</v>
      </c>
      <c r="E57" s="32">
        <f t="shared" si="1"/>
        <v>0.38999999999998636</v>
      </c>
      <c r="F57" s="32"/>
      <c r="G57" s="43"/>
    </row>
    <row r="58" spans="1:31" ht="16.5" x14ac:dyDescent="0.35">
      <c r="A58" s="70">
        <v>43269</v>
      </c>
      <c r="B58" s="71">
        <v>0.72</v>
      </c>
      <c r="C58" s="72">
        <v>14.021000000000001</v>
      </c>
      <c r="D58" s="62">
        <f t="shared" si="3"/>
        <v>117.1</v>
      </c>
      <c r="E58" s="32">
        <f t="shared" si="1"/>
        <v>0.41999999999998749</v>
      </c>
      <c r="F58" s="32"/>
      <c r="G58" s="43"/>
    </row>
    <row r="59" spans="1:31" ht="16.5" x14ac:dyDescent="0.35">
      <c r="A59" s="70">
        <v>43271</v>
      </c>
      <c r="B59" s="71">
        <v>0.76</v>
      </c>
      <c r="C59" s="72">
        <v>16.847000000000001</v>
      </c>
      <c r="D59" s="62">
        <f t="shared" si="3"/>
        <v>117.14</v>
      </c>
      <c r="E59" s="32">
        <f t="shared" si="1"/>
        <v>0.45999999999999375</v>
      </c>
      <c r="F59" s="32"/>
      <c r="G59" s="43"/>
    </row>
    <row r="60" spans="1:31" ht="16.5" x14ac:dyDescent="0.35">
      <c r="A60" s="70">
        <v>43272</v>
      </c>
      <c r="B60" s="71">
        <v>0.73</v>
      </c>
      <c r="C60" s="72">
        <v>14.552</v>
      </c>
      <c r="D60" s="62">
        <f t="shared" si="3"/>
        <v>117.11</v>
      </c>
      <c r="E60" s="32">
        <f t="shared" si="1"/>
        <v>0.42999999999999261</v>
      </c>
      <c r="F60" s="32"/>
      <c r="G60" s="43"/>
    </row>
    <row r="61" spans="1:31" ht="16.5" x14ac:dyDescent="0.35">
      <c r="A61" s="70">
        <v>43274</v>
      </c>
      <c r="B61" s="71">
        <v>1.1800000000000002</v>
      </c>
      <c r="C61" s="72">
        <v>51.869</v>
      </c>
      <c r="D61" s="62">
        <f t="shared" si="3"/>
        <v>117.56</v>
      </c>
      <c r="E61" s="32">
        <f t="shared" si="1"/>
        <v>0.87999999999999545</v>
      </c>
      <c r="F61" s="32"/>
      <c r="G61" s="43"/>
    </row>
    <row r="62" spans="1:31" ht="16.5" x14ac:dyDescent="0.35">
      <c r="A62" s="70">
        <v>43276</v>
      </c>
      <c r="B62" s="71">
        <v>0.76</v>
      </c>
      <c r="C62" s="72">
        <v>17.048999999999999</v>
      </c>
      <c r="D62" s="62">
        <f t="shared" si="3"/>
        <v>117.14</v>
      </c>
      <c r="E62" s="32">
        <f t="shared" si="1"/>
        <v>0.45999999999999375</v>
      </c>
      <c r="F62" s="32"/>
      <c r="G62" s="43"/>
    </row>
    <row r="63" spans="1:31" ht="16.5" x14ac:dyDescent="0.35">
      <c r="A63" s="70">
        <v>43277</v>
      </c>
      <c r="B63" s="71">
        <v>0.97</v>
      </c>
      <c r="C63" s="72">
        <v>33.116</v>
      </c>
      <c r="D63" s="62">
        <f t="shared" si="3"/>
        <v>117.35</v>
      </c>
      <c r="E63" s="32">
        <f t="shared" si="1"/>
        <v>0.66999999999998749</v>
      </c>
      <c r="F63" s="32"/>
      <c r="G63" s="43"/>
    </row>
    <row r="64" spans="1:31" ht="16.5" x14ac:dyDescent="0.35">
      <c r="A64" s="70">
        <v>43279</v>
      </c>
      <c r="B64" s="71">
        <v>0.77</v>
      </c>
      <c r="C64" s="72">
        <v>18.338000000000001</v>
      </c>
      <c r="D64" s="62">
        <f t="shared" si="3"/>
        <v>117.14999999999999</v>
      </c>
      <c r="E64" s="32">
        <f t="shared" si="1"/>
        <v>0.46999999999998465</v>
      </c>
      <c r="F64" s="32"/>
      <c r="G64" s="43"/>
    </row>
    <row r="65" spans="1:7" ht="16.5" x14ac:dyDescent="0.35">
      <c r="A65" s="70">
        <v>43280</v>
      </c>
      <c r="B65" s="71">
        <v>0.76</v>
      </c>
      <c r="C65" s="72">
        <v>17.106999999999999</v>
      </c>
      <c r="D65" s="62">
        <f t="shared" si="3"/>
        <v>117.14</v>
      </c>
      <c r="E65" s="32">
        <f t="shared" si="1"/>
        <v>0.45999999999999375</v>
      </c>
      <c r="F65" s="32"/>
      <c r="G65" s="43"/>
    </row>
    <row r="66" spans="1:7" ht="16.5" x14ac:dyDescent="0.35">
      <c r="A66" s="70">
        <v>43283</v>
      </c>
      <c r="B66" s="71">
        <v>0.71</v>
      </c>
      <c r="C66" s="72">
        <v>12.635999999999999</v>
      </c>
      <c r="D66" s="62">
        <f t="shared" si="3"/>
        <v>117.08999999999999</v>
      </c>
      <c r="E66" s="32">
        <f t="shared" si="1"/>
        <v>0.40999999999998238</v>
      </c>
      <c r="F66" s="32"/>
      <c r="G66" s="43"/>
    </row>
    <row r="67" spans="1:7" ht="16.5" x14ac:dyDescent="0.35">
      <c r="A67" s="70">
        <v>43284</v>
      </c>
      <c r="B67" s="71">
        <v>0.7</v>
      </c>
      <c r="C67" s="72">
        <v>12.016</v>
      </c>
      <c r="D67" s="62">
        <f t="shared" si="3"/>
        <v>117.08</v>
      </c>
      <c r="E67" s="32">
        <f t="shared" si="1"/>
        <v>0.39999999999999147</v>
      </c>
      <c r="F67" s="32"/>
      <c r="G67" s="43"/>
    </row>
    <row r="68" spans="1:7" ht="16.5" x14ac:dyDescent="0.35">
      <c r="A68" s="70">
        <v>43285</v>
      </c>
      <c r="B68" s="71">
        <v>0.69</v>
      </c>
      <c r="C68" s="72">
        <v>11.423</v>
      </c>
      <c r="D68" s="62">
        <f t="shared" si="3"/>
        <v>117.07</v>
      </c>
      <c r="E68" s="32">
        <f t="shared" si="1"/>
        <v>0.38999999999998636</v>
      </c>
      <c r="F68" s="32"/>
      <c r="G68" s="43"/>
    </row>
    <row r="69" spans="1:7" ht="16.5" x14ac:dyDescent="0.35">
      <c r="A69" s="70">
        <v>43287</v>
      </c>
      <c r="B69" s="71">
        <v>0.8</v>
      </c>
      <c r="C69" s="72">
        <v>19.417000000000002</v>
      </c>
      <c r="D69" s="62">
        <f t="shared" si="3"/>
        <v>117.17999999999999</v>
      </c>
      <c r="E69" s="32">
        <f t="shared" si="1"/>
        <v>0.49999999999998579</v>
      </c>
      <c r="F69" s="32"/>
      <c r="G69" s="43"/>
    </row>
    <row r="70" spans="1:7" ht="16.5" x14ac:dyDescent="0.35">
      <c r="A70" s="70">
        <v>43290</v>
      </c>
      <c r="B70" s="73">
        <v>0.7</v>
      </c>
      <c r="C70" s="74">
        <v>12.182</v>
      </c>
      <c r="D70" s="62">
        <f t="shared" si="3"/>
        <v>117.08</v>
      </c>
      <c r="E70" s="32">
        <f t="shared" si="1"/>
        <v>0.39999999999999147</v>
      </c>
      <c r="F70" s="32"/>
      <c r="G70" s="43"/>
    </row>
    <row r="71" spans="1:7" ht="16.5" x14ac:dyDescent="0.35">
      <c r="A71" s="70">
        <v>43291</v>
      </c>
      <c r="B71" s="71">
        <v>0.75</v>
      </c>
      <c r="C71" s="72">
        <v>16.648</v>
      </c>
      <c r="D71" s="62">
        <f t="shared" si="3"/>
        <v>117.13</v>
      </c>
      <c r="E71" s="32">
        <f t="shared" ref="E71:E134" si="4">D71+$E$4</f>
        <v>0.44999999999998863</v>
      </c>
      <c r="F71" s="32"/>
      <c r="G71" s="43"/>
    </row>
    <row r="72" spans="1:7" ht="16.5" x14ac:dyDescent="0.35">
      <c r="A72" s="70">
        <v>43292</v>
      </c>
      <c r="B72" s="71">
        <v>0.72</v>
      </c>
      <c r="C72" s="72">
        <v>14.146000000000001</v>
      </c>
      <c r="D72" s="62">
        <f t="shared" si="3"/>
        <v>117.1</v>
      </c>
      <c r="E72" s="32">
        <f t="shared" si="4"/>
        <v>0.41999999999998749</v>
      </c>
      <c r="F72" s="32"/>
      <c r="G72" s="43"/>
    </row>
    <row r="73" spans="1:7" ht="16.5" x14ac:dyDescent="0.35">
      <c r="A73" s="70">
        <v>43293</v>
      </c>
      <c r="B73" s="71">
        <v>0.69</v>
      </c>
      <c r="C73" s="72">
        <v>11.679</v>
      </c>
      <c r="D73" s="62">
        <f t="shared" si="3"/>
        <v>117.07</v>
      </c>
      <c r="E73" s="32">
        <f t="shared" si="4"/>
        <v>0.38999999999998636</v>
      </c>
      <c r="F73" s="32"/>
      <c r="G73" s="43"/>
    </row>
    <row r="74" spans="1:7" ht="16.5" x14ac:dyDescent="0.35">
      <c r="A74" s="70">
        <v>43294</v>
      </c>
      <c r="B74" s="71">
        <v>0.66999999999999993</v>
      </c>
      <c r="C74" s="72">
        <v>10.802</v>
      </c>
      <c r="D74" s="62">
        <f t="shared" si="3"/>
        <v>117.05</v>
      </c>
      <c r="E74" s="32">
        <f t="shared" si="4"/>
        <v>0.36999999999999034</v>
      </c>
      <c r="F74" s="32"/>
      <c r="G74" s="43"/>
    </row>
    <row r="75" spans="1:7" ht="16.5" x14ac:dyDescent="0.35">
      <c r="A75" s="70">
        <v>43295</v>
      </c>
      <c r="B75" s="71">
        <v>0.65999999999999992</v>
      </c>
      <c r="C75" s="72">
        <v>10.071</v>
      </c>
      <c r="D75" s="62">
        <f t="shared" si="3"/>
        <v>117.03999999999999</v>
      </c>
      <c r="E75" s="32">
        <f t="shared" si="4"/>
        <v>0.35999999999998522</v>
      </c>
      <c r="F75" s="32"/>
      <c r="G75" s="43"/>
    </row>
    <row r="76" spans="1:7" ht="16.5" x14ac:dyDescent="0.35">
      <c r="A76" s="70">
        <v>43296</v>
      </c>
      <c r="B76" s="71">
        <v>0.64999999999999991</v>
      </c>
      <c r="C76" s="72">
        <v>9.3350000000000009</v>
      </c>
      <c r="D76" s="62">
        <f t="shared" si="3"/>
        <v>117.03</v>
      </c>
      <c r="E76" s="32">
        <f t="shared" si="4"/>
        <v>0.34999999999999432</v>
      </c>
      <c r="F76" s="32"/>
      <c r="G76" s="43"/>
    </row>
    <row r="77" spans="1:7" ht="16.5" x14ac:dyDescent="0.35">
      <c r="A77" s="70">
        <v>43297</v>
      </c>
      <c r="B77" s="71">
        <v>0.6399999999999999</v>
      </c>
      <c r="C77" s="72">
        <v>9.02</v>
      </c>
      <c r="D77" s="62">
        <f t="shared" si="3"/>
        <v>117.02</v>
      </c>
      <c r="E77" s="32">
        <f t="shared" si="4"/>
        <v>0.3399999999999892</v>
      </c>
      <c r="F77" s="32"/>
      <c r="G77" s="43"/>
    </row>
    <row r="78" spans="1:7" ht="16.5" x14ac:dyDescent="0.35">
      <c r="A78" s="70">
        <v>43298</v>
      </c>
      <c r="B78" s="71">
        <v>0.62999999999999989</v>
      </c>
      <c r="C78" s="72">
        <v>8.5289999999999999</v>
      </c>
      <c r="D78" s="62">
        <f t="shared" si="3"/>
        <v>117.00999999999999</v>
      </c>
      <c r="E78" s="32">
        <f t="shared" si="4"/>
        <v>0.32999999999998408</v>
      </c>
      <c r="F78" s="32"/>
      <c r="G78" s="43"/>
    </row>
    <row r="79" spans="1:7" ht="16.5" x14ac:dyDescent="0.35">
      <c r="A79" s="70">
        <v>43300</v>
      </c>
      <c r="B79" s="71">
        <v>0.62000000000000011</v>
      </c>
      <c r="C79" s="72">
        <v>8.3659999999999997</v>
      </c>
      <c r="D79" s="62">
        <f t="shared" si="3"/>
        <v>117</v>
      </c>
      <c r="E79" s="32">
        <f t="shared" si="4"/>
        <v>0.31999999999999318</v>
      </c>
      <c r="F79" s="32"/>
      <c r="G79" s="43"/>
    </row>
    <row r="80" spans="1:7" ht="16.5" x14ac:dyDescent="0.35">
      <c r="A80" s="70">
        <v>43302</v>
      </c>
      <c r="B80" s="71">
        <v>0.62999999999999989</v>
      </c>
      <c r="C80" s="72">
        <v>8.6539999999999999</v>
      </c>
      <c r="D80" s="62">
        <f t="shared" si="3"/>
        <v>117.00999999999999</v>
      </c>
      <c r="E80" s="32">
        <f t="shared" si="4"/>
        <v>0.32999999999998408</v>
      </c>
      <c r="F80" s="32"/>
      <c r="G80" s="43"/>
    </row>
    <row r="81" spans="1:7" ht="16.5" x14ac:dyDescent="0.35">
      <c r="A81" s="70">
        <v>43304</v>
      </c>
      <c r="B81" s="71">
        <v>0.62000000000000011</v>
      </c>
      <c r="C81" s="72">
        <v>8.3019999999999996</v>
      </c>
      <c r="D81" s="62">
        <f t="shared" si="3"/>
        <v>117</v>
      </c>
      <c r="E81" s="32">
        <f t="shared" si="4"/>
        <v>0.31999999999999318</v>
      </c>
      <c r="F81" s="32"/>
      <c r="G81" s="43"/>
    </row>
    <row r="82" spans="1:7" ht="16.5" x14ac:dyDescent="0.35">
      <c r="A82" s="70">
        <v>43305</v>
      </c>
      <c r="B82" s="71">
        <v>0.6100000000000001</v>
      </c>
      <c r="C82" s="72">
        <v>7.7889999999999997</v>
      </c>
      <c r="D82" s="62">
        <f t="shared" si="3"/>
        <v>116.99</v>
      </c>
      <c r="E82" s="32">
        <f t="shared" si="4"/>
        <v>0.30999999999998806</v>
      </c>
      <c r="F82" s="32"/>
      <c r="G82" s="43"/>
    </row>
    <row r="83" spans="1:7" ht="16.5" x14ac:dyDescent="0.35">
      <c r="A83" s="70">
        <v>43306</v>
      </c>
      <c r="B83" s="71">
        <v>0.6399999999999999</v>
      </c>
      <c r="C83" s="72">
        <v>9.4269999999999996</v>
      </c>
      <c r="D83" s="62">
        <f t="shared" si="3"/>
        <v>117.02</v>
      </c>
      <c r="E83" s="32">
        <f t="shared" si="4"/>
        <v>0.3399999999999892</v>
      </c>
      <c r="F83" s="32"/>
      <c r="G83" s="43"/>
    </row>
    <row r="84" spans="1:7" ht="16.5" x14ac:dyDescent="0.35">
      <c r="A84" s="70">
        <v>43309</v>
      </c>
      <c r="B84" s="71">
        <v>0.64999999999999991</v>
      </c>
      <c r="C84" s="72">
        <v>9.7319999999999993</v>
      </c>
      <c r="D84" s="62">
        <f t="shared" si="3"/>
        <v>117.03</v>
      </c>
      <c r="E84" s="32">
        <f t="shared" si="4"/>
        <v>0.34999999999999432</v>
      </c>
      <c r="F84" s="32"/>
      <c r="G84" s="43"/>
    </row>
    <row r="85" spans="1:7" ht="16.5" x14ac:dyDescent="0.35">
      <c r="A85" s="70">
        <v>43311</v>
      </c>
      <c r="B85" s="71">
        <v>0.62999999999999989</v>
      </c>
      <c r="C85" s="72">
        <v>8.7539999999999996</v>
      </c>
      <c r="D85" s="62">
        <f t="shared" si="3"/>
        <v>117.00999999999999</v>
      </c>
      <c r="E85" s="32">
        <f t="shared" si="4"/>
        <v>0.32999999999998408</v>
      </c>
      <c r="F85" s="32"/>
      <c r="G85" s="43"/>
    </row>
    <row r="86" spans="1:7" ht="16.5" x14ac:dyDescent="0.35">
      <c r="A86" s="70">
        <v>43313</v>
      </c>
      <c r="B86" s="71">
        <v>0.6100000000000001</v>
      </c>
      <c r="C86" s="72">
        <v>8.0009999999999994</v>
      </c>
      <c r="D86" s="62">
        <f t="shared" si="3"/>
        <v>116.99</v>
      </c>
      <c r="E86" s="32">
        <f t="shared" si="4"/>
        <v>0.30999999999998806</v>
      </c>
      <c r="F86" s="32"/>
      <c r="G86" s="43"/>
    </row>
    <row r="87" spans="1:7" ht="16.5" x14ac:dyDescent="0.35">
      <c r="A87" s="70">
        <v>43315</v>
      </c>
      <c r="B87" s="71">
        <v>0.60000000000000009</v>
      </c>
      <c r="C87" s="72">
        <v>7.5229999999999997</v>
      </c>
      <c r="D87" s="62">
        <f t="shared" si="3"/>
        <v>116.97999999999999</v>
      </c>
      <c r="E87" s="32">
        <f t="shared" si="4"/>
        <v>0.29999999999998295</v>
      </c>
      <c r="F87" s="32"/>
      <c r="G87" s="43"/>
    </row>
    <row r="88" spans="1:7" ht="16.5" x14ac:dyDescent="0.35">
      <c r="A88" s="70">
        <v>43316</v>
      </c>
      <c r="B88" s="71">
        <v>0.59000000000000008</v>
      </c>
      <c r="C88" s="72">
        <v>7.0010000000000003</v>
      </c>
      <c r="D88" s="62">
        <f t="shared" si="3"/>
        <v>116.97</v>
      </c>
      <c r="E88" s="32">
        <f t="shared" si="4"/>
        <v>0.28999999999999204</v>
      </c>
      <c r="F88" s="32"/>
      <c r="G88" s="43"/>
    </row>
    <row r="89" spans="1:7" ht="16.5" x14ac:dyDescent="0.35">
      <c r="A89" s="70">
        <v>43318</v>
      </c>
      <c r="B89" s="73">
        <v>0.58000000000000007</v>
      </c>
      <c r="C89" s="74">
        <v>6.5209999999999999</v>
      </c>
      <c r="D89" s="62">
        <f t="shared" si="3"/>
        <v>116.96</v>
      </c>
      <c r="E89" s="32">
        <f t="shared" si="4"/>
        <v>0.27999999999998693</v>
      </c>
      <c r="F89" s="32"/>
      <c r="G89" s="43"/>
    </row>
    <row r="90" spans="1:7" ht="16.5" x14ac:dyDescent="0.35">
      <c r="A90" s="70">
        <v>43320</v>
      </c>
      <c r="B90" s="73">
        <v>0.58000000000000007</v>
      </c>
      <c r="C90" s="74">
        <v>6.452</v>
      </c>
      <c r="D90" s="62">
        <f t="shared" si="3"/>
        <v>116.96</v>
      </c>
      <c r="E90" s="32">
        <f t="shared" si="4"/>
        <v>0.27999999999998693</v>
      </c>
      <c r="F90" s="32"/>
      <c r="G90" s="43"/>
    </row>
    <row r="91" spans="1:7" ht="16.5" x14ac:dyDescent="0.35">
      <c r="A91" s="70">
        <v>43321</v>
      </c>
      <c r="B91" s="71">
        <v>0.6100000000000001</v>
      </c>
      <c r="C91" s="72">
        <v>7.992</v>
      </c>
      <c r="D91" s="62">
        <f t="shared" si="3"/>
        <v>116.99</v>
      </c>
      <c r="E91" s="32">
        <f t="shared" si="4"/>
        <v>0.30999999999998806</v>
      </c>
      <c r="F91" s="32"/>
      <c r="G91" s="43"/>
    </row>
    <row r="92" spans="1:7" ht="16.5" x14ac:dyDescent="0.35">
      <c r="A92" s="70">
        <v>43323</v>
      </c>
      <c r="B92" s="71">
        <v>0.6100000000000001</v>
      </c>
      <c r="C92" s="72">
        <v>7.9980000000000002</v>
      </c>
      <c r="D92" s="62">
        <f t="shared" si="3"/>
        <v>116.99</v>
      </c>
      <c r="E92" s="32">
        <f t="shared" si="4"/>
        <v>0.30999999999998806</v>
      </c>
      <c r="F92" s="32"/>
      <c r="G92" s="43"/>
    </row>
    <row r="93" spans="1:7" ht="16.5" x14ac:dyDescent="0.35">
      <c r="A93" s="70">
        <v>43324</v>
      </c>
      <c r="B93" s="71">
        <v>0.59000000000000008</v>
      </c>
      <c r="C93" s="72">
        <v>7.07</v>
      </c>
      <c r="D93" s="62">
        <f t="shared" si="3"/>
        <v>116.97</v>
      </c>
      <c r="E93" s="32">
        <f t="shared" si="4"/>
        <v>0.28999999999999204</v>
      </c>
      <c r="F93" s="32"/>
      <c r="G93" s="43"/>
    </row>
    <row r="94" spans="1:7" ht="16.5" x14ac:dyDescent="0.35">
      <c r="A94" s="70">
        <v>43325</v>
      </c>
      <c r="B94" s="71">
        <v>0.58000000000000007</v>
      </c>
      <c r="C94" s="72">
        <v>6.6520000000000001</v>
      </c>
      <c r="D94" s="62">
        <f t="shared" si="3"/>
        <v>116.96</v>
      </c>
      <c r="E94" s="32">
        <f t="shared" si="4"/>
        <v>0.27999999999998693</v>
      </c>
      <c r="F94" s="32"/>
      <c r="G94" s="43"/>
    </row>
    <row r="95" spans="1:7" ht="16.5" x14ac:dyDescent="0.35">
      <c r="A95" s="70">
        <v>43326</v>
      </c>
      <c r="B95" s="71">
        <v>0.57000000000000006</v>
      </c>
      <c r="C95" s="72">
        <v>6.05</v>
      </c>
      <c r="D95" s="62">
        <f t="shared" si="3"/>
        <v>116.94999999999999</v>
      </c>
      <c r="E95" s="32">
        <f t="shared" si="4"/>
        <v>0.26999999999998181</v>
      </c>
      <c r="F95" s="32"/>
      <c r="G95" s="43"/>
    </row>
    <row r="96" spans="1:7" ht="16.5" x14ac:dyDescent="0.35">
      <c r="A96" s="70">
        <v>43328</v>
      </c>
      <c r="B96" s="71">
        <v>0.56000000000000005</v>
      </c>
      <c r="C96" s="72">
        <v>5.8090000000000002</v>
      </c>
      <c r="D96" s="62">
        <f t="shared" si="3"/>
        <v>116.94</v>
      </c>
      <c r="E96" s="32">
        <f t="shared" si="4"/>
        <v>0.25999999999999091</v>
      </c>
      <c r="F96" s="32"/>
      <c r="G96" s="43"/>
    </row>
    <row r="97" spans="1:7" ht="16.5" x14ac:dyDescent="0.35">
      <c r="A97" s="70">
        <v>43330</v>
      </c>
      <c r="B97" s="71">
        <v>0.58000000000000007</v>
      </c>
      <c r="C97" s="72">
        <v>6.6859999999999999</v>
      </c>
      <c r="D97" s="62">
        <f t="shared" si="3"/>
        <v>116.96</v>
      </c>
      <c r="E97" s="32">
        <f t="shared" si="4"/>
        <v>0.27999999999998693</v>
      </c>
      <c r="F97" s="32"/>
      <c r="G97" s="43"/>
    </row>
    <row r="98" spans="1:7" ht="16.5" x14ac:dyDescent="0.35">
      <c r="A98" s="70">
        <v>43332</v>
      </c>
      <c r="B98" s="71">
        <v>0.67999999999999994</v>
      </c>
      <c r="C98" s="72">
        <v>9.02</v>
      </c>
      <c r="D98" s="62">
        <f t="shared" si="3"/>
        <v>117.06</v>
      </c>
      <c r="E98" s="32">
        <f t="shared" si="4"/>
        <v>0.37999999999999545</v>
      </c>
      <c r="F98" s="32"/>
      <c r="G98" s="43"/>
    </row>
    <row r="99" spans="1:7" ht="16.5" x14ac:dyDescent="0.35">
      <c r="A99" s="70">
        <v>43334</v>
      </c>
      <c r="B99" s="71">
        <v>0.62000000000000011</v>
      </c>
      <c r="C99" s="72">
        <v>8.1539999999999999</v>
      </c>
      <c r="D99" s="62">
        <f t="shared" si="3"/>
        <v>117</v>
      </c>
      <c r="E99" s="32">
        <f t="shared" si="4"/>
        <v>0.31999999999999318</v>
      </c>
      <c r="F99" s="32"/>
      <c r="G99" s="43"/>
    </row>
    <row r="100" spans="1:7" ht="16.5" x14ac:dyDescent="0.35">
      <c r="A100" s="70">
        <v>43337</v>
      </c>
      <c r="B100" s="71">
        <v>0.57000000000000006</v>
      </c>
      <c r="C100" s="72">
        <v>5.7869999999999999</v>
      </c>
      <c r="D100" s="62">
        <f t="shared" si="3"/>
        <v>116.94999999999999</v>
      </c>
      <c r="E100" s="32">
        <f t="shared" si="4"/>
        <v>0.26999999999998181</v>
      </c>
      <c r="F100" s="32"/>
      <c r="G100" s="43"/>
    </row>
    <row r="101" spans="1:7" ht="16.5" x14ac:dyDescent="0.35">
      <c r="A101" s="70">
        <v>43338</v>
      </c>
      <c r="B101" s="71">
        <v>0.56000000000000005</v>
      </c>
      <c r="C101" s="72">
        <v>5.0199999999999996</v>
      </c>
      <c r="D101" s="62">
        <f t="shared" si="3"/>
        <v>116.94</v>
      </c>
      <c r="E101" s="32">
        <f t="shared" si="4"/>
        <v>0.25999999999999091</v>
      </c>
      <c r="F101" s="32"/>
      <c r="G101" s="43"/>
    </row>
    <row r="102" spans="1:7" ht="16.5" x14ac:dyDescent="0.35">
      <c r="A102" s="70">
        <v>43340</v>
      </c>
      <c r="B102" s="71">
        <v>0.56000000000000005</v>
      </c>
      <c r="C102" s="72">
        <v>4.9240000000000004</v>
      </c>
      <c r="D102" s="62">
        <f t="shared" si="3"/>
        <v>116.94</v>
      </c>
      <c r="E102" s="32">
        <f t="shared" si="4"/>
        <v>0.25999999999999091</v>
      </c>
      <c r="F102" s="32"/>
      <c r="G102" s="43"/>
    </row>
    <row r="103" spans="1:7" ht="16.5" x14ac:dyDescent="0.35">
      <c r="A103" s="70">
        <v>43341</v>
      </c>
      <c r="B103" s="71">
        <v>0.57000000000000006</v>
      </c>
      <c r="C103" s="72">
        <v>5.3040000000000003</v>
      </c>
      <c r="D103" s="62">
        <f t="shared" si="3"/>
        <v>116.94999999999999</v>
      </c>
      <c r="E103" s="32">
        <f t="shared" si="4"/>
        <v>0.26999999999998181</v>
      </c>
      <c r="F103" s="32"/>
      <c r="G103" s="43"/>
    </row>
    <row r="104" spans="1:7" ht="16.5" x14ac:dyDescent="0.35">
      <c r="A104" s="70">
        <v>43342</v>
      </c>
      <c r="B104" s="71">
        <v>0.56000000000000005</v>
      </c>
      <c r="C104" s="72">
        <v>4.6660000000000004</v>
      </c>
      <c r="D104" s="62">
        <f t="shared" si="3"/>
        <v>116.94</v>
      </c>
      <c r="E104" s="32">
        <f t="shared" si="4"/>
        <v>0.25999999999999091</v>
      </c>
      <c r="F104" s="32"/>
      <c r="G104" s="43"/>
    </row>
    <row r="105" spans="1:7" ht="16.5" x14ac:dyDescent="0.35">
      <c r="A105" s="70">
        <v>43343</v>
      </c>
      <c r="B105" s="71">
        <v>0.55000000000000004</v>
      </c>
      <c r="C105" s="72">
        <v>4.3239999999999998</v>
      </c>
      <c r="D105" s="62">
        <f t="shared" si="3"/>
        <v>116.92999999999999</v>
      </c>
      <c r="E105" s="32">
        <f t="shared" si="4"/>
        <v>0.24999999999998579</v>
      </c>
      <c r="F105" s="32"/>
      <c r="G105" s="43"/>
    </row>
    <row r="106" spans="1:7" ht="16.5" x14ac:dyDescent="0.35">
      <c r="A106" s="70">
        <v>43344</v>
      </c>
      <c r="B106" s="71">
        <v>0.56000000000000005</v>
      </c>
      <c r="C106" s="72">
        <v>4.6269999999999998</v>
      </c>
      <c r="D106" s="62">
        <f t="shared" si="3"/>
        <v>116.94</v>
      </c>
      <c r="E106" s="32">
        <f t="shared" si="4"/>
        <v>0.25999999999999091</v>
      </c>
      <c r="F106" s="32"/>
      <c r="G106" s="43"/>
    </row>
    <row r="107" spans="1:7" ht="16.5" x14ac:dyDescent="0.35">
      <c r="A107" s="70">
        <v>43346</v>
      </c>
      <c r="B107" s="71">
        <v>0.57000000000000006</v>
      </c>
      <c r="C107" s="72">
        <v>5.16</v>
      </c>
      <c r="D107" s="62">
        <f t="shared" si="3"/>
        <v>116.94999999999999</v>
      </c>
      <c r="E107" s="32">
        <f t="shared" si="4"/>
        <v>0.26999999999998181</v>
      </c>
      <c r="F107" s="32"/>
      <c r="G107" s="43"/>
    </row>
    <row r="108" spans="1:7" ht="16.5" x14ac:dyDescent="0.35">
      <c r="A108" s="70">
        <v>43347</v>
      </c>
      <c r="B108" s="71">
        <v>0.56000000000000005</v>
      </c>
      <c r="C108" s="72">
        <v>4.6879999999999997</v>
      </c>
      <c r="D108" s="62">
        <f t="shared" si="3"/>
        <v>116.94</v>
      </c>
      <c r="E108" s="32">
        <f t="shared" si="4"/>
        <v>0.25999999999999091</v>
      </c>
      <c r="F108" s="32"/>
      <c r="G108" s="43"/>
    </row>
    <row r="109" spans="1:7" ht="16.5" x14ac:dyDescent="0.35">
      <c r="A109" s="70">
        <v>43349</v>
      </c>
      <c r="B109" s="71">
        <v>0.56000000000000005</v>
      </c>
      <c r="C109" s="72">
        <v>4.6399999999999997</v>
      </c>
      <c r="D109" s="62">
        <f t="shared" si="3"/>
        <v>116.94</v>
      </c>
      <c r="E109" s="32">
        <f t="shared" si="4"/>
        <v>0.25999999999999091</v>
      </c>
      <c r="F109" s="32"/>
      <c r="G109" s="43"/>
    </row>
    <row r="110" spans="1:7" ht="16.5" x14ac:dyDescent="0.35">
      <c r="A110" s="70">
        <v>43350</v>
      </c>
      <c r="B110" s="71">
        <v>0.67999999999999994</v>
      </c>
      <c r="C110" s="72">
        <v>10.496</v>
      </c>
      <c r="D110" s="62">
        <f t="shared" ref="D110:D173" si="5">B110+$D$2</f>
        <v>117.06</v>
      </c>
      <c r="E110" s="32">
        <f t="shared" si="4"/>
        <v>0.37999999999999545</v>
      </c>
      <c r="F110" s="32"/>
      <c r="G110" s="43"/>
    </row>
    <row r="111" spans="1:7" ht="16.5" x14ac:dyDescent="0.35">
      <c r="A111" s="70">
        <v>43351</v>
      </c>
      <c r="B111" s="71">
        <v>0.7</v>
      </c>
      <c r="C111" s="72">
        <v>11.504</v>
      </c>
      <c r="D111" s="62">
        <f t="shared" si="5"/>
        <v>117.08</v>
      </c>
      <c r="E111" s="32">
        <f t="shared" si="4"/>
        <v>0.39999999999999147</v>
      </c>
      <c r="F111" s="32"/>
      <c r="G111" s="43"/>
    </row>
    <row r="112" spans="1:7" ht="16.5" x14ac:dyDescent="0.35">
      <c r="A112" s="70">
        <v>43352</v>
      </c>
      <c r="B112" s="73">
        <v>0.6100000000000001</v>
      </c>
      <c r="C112" s="74">
        <v>7.694</v>
      </c>
      <c r="D112" s="62">
        <f t="shared" si="5"/>
        <v>116.99</v>
      </c>
      <c r="E112" s="32">
        <f t="shared" si="4"/>
        <v>0.30999999999998806</v>
      </c>
      <c r="F112" s="32"/>
      <c r="G112" s="43"/>
    </row>
    <row r="113" spans="1:7" ht="16.5" x14ac:dyDescent="0.35">
      <c r="A113" s="70">
        <v>43353</v>
      </c>
      <c r="B113" s="71">
        <v>0.6100000000000001</v>
      </c>
      <c r="C113" s="72">
        <v>7.484</v>
      </c>
      <c r="D113" s="62">
        <f t="shared" si="5"/>
        <v>116.99</v>
      </c>
      <c r="E113" s="32">
        <f t="shared" si="4"/>
        <v>0.30999999999998806</v>
      </c>
      <c r="F113" s="32"/>
      <c r="G113" s="43"/>
    </row>
    <row r="114" spans="1:7" ht="16.5" x14ac:dyDescent="0.35">
      <c r="A114" s="70">
        <v>43355</v>
      </c>
      <c r="B114" s="71">
        <v>0.59000000000000008</v>
      </c>
      <c r="C114" s="72">
        <v>6.55</v>
      </c>
      <c r="D114" s="62">
        <f t="shared" si="5"/>
        <v>116.97</v>
      </c>
      <c r="E114" s="32">
        <f t="shared" si="4"/>
        <v>0.28999999999999204</v>
      </c>
      <c r="F114" s="32"/>
      <c r="G114" s="43"/>
    </row>
    <row r="115" spans="1:7" ht="16.5" x14ac:dyDescent="0.35">
      <c r="A115" s="70">
        <v>43356</v>
      </c>
      <c r="B115" s="71">
        <v>0.58000000000000007</v>
      </c>
      <c r="C115" s="74">
        <v>5.8120000000000003</v>
      </c>
      <c r="D115" s="62">
        <f t="shared" si="5"/>
        <v>116.96</v>
      </c>
      <c r="E115" s="32">
        <f t="shared" si="4"/>
        <v>0.27999999999998693</v>
      </c>
      <c r="F115" s="32"/>
      <c r="G115" s="43"/>
    </row>
    <row r="116" spans="1:7" ht="16.5" x14ac:dyDescent="0.35">
      <c r="A116" s="70">
        <v>43357</v>
      </c>
      <c r="B116" s="71">
        <v>0.65999999999999992</v>
      </c>
      <c r="C116" s="72">
        <v>10.042</v>
      </c>
      <c r="D116" s="62">
        <f t="shared" si="5"/>
        <v>117.03999999999999</v>
      </c>
      <c r="E116" s="32">
        <f t="shared" si="4"/>
        <v>0.35999999999998522</v>
      </c>
      <c r="F116" s="32"/>
      <c r="G116" s="43"/>
    </row>
    <row r="117" spans="1:7" ht="16.5" x14ac:dyDescent="0.35">
      <c r="A117" s="70">
        <v>43358</v>
      </c>
      <c r="B117" s="71">
        <v>0.65999999999999992</v>
      </c>
      <c r="C117" s="72">
        <v>10.083</v>
      </c>
      <c r="D117" s="62">
        <f t="shared" si="5"/>
        <v>117.03999999999999</v>
      </c>
      <c r="E117" s="32">
        <f t="shared" si="4"/>
        <v>0.35999999999998522</v>
      </c>
      <c r="F117" s="32"/>
      <c r="G117" s="43"/>
    </row>
    <row r="118" spans="1:7" ht="16.5" x14ac:dyDescent="0.35">
      <c r="A118" s="70">
        <v>43359</v>
      </c>
      <c r="B118" s="71">
        <v>0.7</v>
      </c>
      <c r="C118" s="72">
        <v>12.018000000000001</v>
      </c>
      <c r="D118" s="62">
        <f t="shared" si="5"/>
        <v>117.08</v>
      </c>
      <c r="E118" s="32">
        <f t="shared" si="4"/>
        <v>0.39999999999999147</v>
      </c>
      <c r="F118" s="32"/>
      <c r="G118" s="43"/>
    </row>
    <row r="119" spans="1:7" ht="16.5" x14ac:dyDescent="0.35">
      <c r="A119" s="70">
        <v>43360</v>
      </c>
      <c r="B119" s="71">
        <v>0.72</v>
      </c>
      <c r="C119" s="72">
        <v>14.545999999999999</v>
      </c>
      <c r="D119" s="62">
        <f t="shared" si="5"/>
        <v>117.1</v>
      </c>
      <c r="E119" s="32">
        <f t="shared" si="4"/>
        <v>0.41999999999998749</v>
      </c>
      <c r="F119" s="32"/>
      <c r="G119" s="43"/>
    </row>
    <row r="120" spans="1:7" ht="16.5" x14ac:dyDescent="0.35">
      <c r="A120" s="70">
        <v>43361</v>
      </c>
      <c r="B120" s="71">
        <v>1.25</v>
      </c>
      <c r="C120" s="72">
        <v>101.34099999999999</v>
      </c>
      <c r="D120" s="62">
        <f t="shared" si="5"/>
        <v>117.63</v>
      </c>
      <c r="E120" s="32">
        <f t="shared" si="4"/>
        <v>0.94999999999998863</v>
      </c>
      <c r="F120" s="32"/>
      <c r="G120" s="43"/>
    </row>
    <row r="121" spans="1:7" ht="16.5" x14ac:dyDescent="0.35">
      <c r="A121" s="70">
        <v>43362</v>
      </c>
      <c r="B121" s="71">
        <v>0.74</v>
      </c>
      <c r="C121" s="72">
        <v>15.750999999999999</v>
      </c>
      <c r="D121" s="62">
        <f t="shared" si="5"/>
        <v>117.11999999999999</v>
      </c>
      <c r="E121" s="32">
        <f t="shared" si="4"/>
        <v>0.43999999999998352</v>
      </c>
      <c r="F121" s="32"/>
      <c r="G121" s="43"/>
    </row>
    <row r="122" spans="1:7" ht="16.5" x14ac:dyDescent="0.35">
      <c r="A122" s="70">
        <v>43363</v>
      </c>
      <c r="B122" s="71">
        <v>0.69</v>
      </c>
      <c r="C122" s="72">
        <v>10.63</v>
      </c>
      <c r="D122" s="62">
        <f t="shared" si="5"/>
        <v>117.07</v>
      </c>
      <c r="E122" s="32">
        <f t="shared" si="4"/>
        <v>0.38999999999998636</v>
      </c>
      <c r="F122" s="32"/>
      <c r="G122" s="43"/>
    </row>
    <row r="123" spans="1:7" ht="16.5" x14ac:dyDescent="0.35">
      <c r="A123" s="70">
        <v>43365</v>
      </c>
      <c r="B123" s="71">
        <v>0.74</v>
      </c>
      <c r="C123" s="72">
        <v>15.207000000000001</v>
      </c>
      <c r="D123" s="62">
        <f t="shared" si="5"/>
        <v>117.11999999999999</v>
      </c>
      <c r="E123" s="32">
        <f t="shared" si="4"/>
        <v>0.43999999999998352</v>
      </c>
      <c r="F123" s="32"/>
      <c r="G123" s="43"/>
    </row>
    <row r="124" spans="1:7" ht="16.5" x14ac:dyDescent="0.35">
      <c r="A124" s="70">
        <v>43367</v>
      </c>
      <c r="B124" s="71">
        <v>0.74</v>
      </c>
      <c r="C124" s="72">
        <v>15.667</v>
      </c>
      <c r="D124" s="62">
        <f t="shared" si="5"/>
        <v>117.11999999999999</v>
      </c>
      <c r="E124" s="32">
        <f t="shared" si="4"/>
        <v>0.43999999999998352</v>
      </c>
      <c r="F124" s="32"/>
      <c r="G124" s="43"/>
    </row>
    <row r="125" spans="1:7" ht="16.5" x14ac:dyDescent="0.35">
      <c r="A125" s="70">
        <v>43369</v>
      </c>
      <c r="B125" s="71">
        <v>0.79</v>
      </c>
      <c r="C125" s="72">
        <v>18.792999999999999</v>
      </c>
      <c r="D125" s="62">
        <f t="shared" si="5"/>
        <v>117.17</v>
      </c>
      <c r="E125" s="32">
        <f t="shared" si="4"/>
        <v>0.48999999999999488</v>
      </c>
      <c r="F125" s="32"/>
      <c r="G125" s="43"/>
    </row>
    <row r="126" spans="1:7" ht="16.5" x14ac:dyDescent="0.35">
      <c r="A126" s="70">
        <v>43371</v>
      </c>
      <c r="B126" s="71">
        <v>1.7400000000000002</v>
      </c>
      <c r="C126" s="72">
        <v>163.84700000000001</v>
      </c>
      <c r="D126" s="62">
        <f t="shared" si="5"/>
        <v>118.11999999999999</v>
      </c>
      <c r="E126" s="32">
        <f t="shared" si="4"/>
        <v>1.4399999999999835</v>
      </c>
      <c r="F126" s="32"/>
      <c r="G126" s="43"/>
    </row>
    <row r="127" spans="1:7" ht="16.5" x14ac:dyDescent="0.35">
      <c r="A127" s="70">
        <v>43372</v>
      </c>
      <c r="B127" s="71">
        <v>1.1600000000000001</v>
      </c>
      <c r="C127" s="72">
        <v>51.161999999999999</v>
      </c>
      <c r="D127" s="62">
        <f t="shared" si="5"/>
        <v>117.53999999999999</v>
      </c>
      <c r="E127" s="32">
        <f t="shared" si="4"/>
        <v>0.85999999999998522</v>
      </c>
      <c r="F127" s="32"/>
      <c r="G127" s="43"/>
    </row>
    <row r="128" spans="1:7" ht="16.5" x14ac:dyDescent="0.35">
      <c r="A128" s="70">
        <v>43375</v>
      </c>
      <c r="B128" s="71">
        <v>1</v>
      </c>
      <c r="C128" s="72">
        <v>32.177999999999997</v>
      </c>
      <c r="D128" s="62">
        <f t="shared" si="5"/>
        <v>117.38</v>
      </c>
      <c r="E128" s="32">
        <f t="shared" si="4"/>
        <v>0.69999999999998863</v>
      </c>
      <c r="F128" s="32"/>
      <c r="G128" s="43"/>
    </row>
    <row r="129" spans="1:7" ht="16.5" x14ac:dyDescent="0.35">
      <c r="A129" s="70">
        <v>43377</v>
      </c>
      <c r="B129" s="71">
        <v>2.16</v>
      </c>
      <c r="C129" s="74">
        <v>237.02099999999999</v>
      </c>
      <c r="D129" s="62">
        <f t="shared" si="5"/>
        <v>118.53999999999999</v>
      </c>
      <c r="E129" s="32">
        <f t="shared" si="4"/>
        <v>1.8599999999999852</v>
      </c>
      <c r="F129" s="32"/>
      <c r="G129" s="43"/>
    </row>
    <row r="130" spans="1:7" ht="16.5" x14ac:dyDescent="0.35">
      <c r="A130" s="70">
        <v>43378</v>
      </c>
      <c r="B130" s="71">
        <v>1.52</v>
      </c>
      <c r="C130" s="72">
        <v>116.988</v>
      </c>
      <c r="D130" s="62">
        <f t="shared" si="5"/>
        <v>117.89999999999999</v>
      </c>
      <c r="E130" s="32">
        <f t="shared" si="4"/>
        <v>1.2199999999999847</v>
      </c>
      <c r="F130" s="32"/>
      <c r="G130" s="43"/>
    </row>
    <row r="131" spans="1:7" ht="16.5" x14ac:dyDescent="0.35">
      <c r="A131" s="70">
        <v>43381</v>
      </c>
      <c r="B131" s="71">
        <v>1.23</v>
      </c>
      <c r="C131" s="72">
        <v>63.938000000000002</v>
      </c>
      <c r="D131" s="62">
        <f t="shared" si="5"/>
        <v>117.61</v>
      </c>
      <c r="E131" s="32">
        <f t="shared" si="4"/>
        <v>0.92999999999999261</v>
      </c>
      <c r="F131" s="32"/>
      <c r="G131" s="43"/>
    </row>
    <row r="132" spans="1:7" ht="16.5" x14ac:dyDescent="0.35">
      <c r="A132" s="70">
        <v>43382</v>
      </c>
      <c r="B132" s="71">
        <v>1.42</v>
      </c>
      <c r="C132" s="72">
        <v>91.789000000000001</v>
      </c>
      <c r="D132" s="62">
        <f t="shared" si="5"/>
        <v>117.8</v>
      </c>
      <c r="E132" s="32">
        <f t="shared" si="4"/>
        <v>1.1199999999999903</v>
      </c>
      <c r="F132" s="32"/>
      <c r="G132" s="43"/>
    </row>
    <row r="133" spans="1:7" ht="16.5" x14ac:dyDescent="0.35">
      <c r="A133" s="70">
        <v>43383</v>
      </c>
      <c r="B133" s="71">
        <v>1.29</v>
      </c>
      <c r="C133" s="72">
        <v>71.790000000000006</v>
      </c>
      <c r="D133" s="62">
        <f t="shared" si="5"/>
        <v>117.67</v>
      </c>
      <c r="E133" s="32">
        <f t="shared" si="4"/>
        <v>0.98999999999999488</v>
      </c>
      <c r="F133" s="32"/>
      <c r="G133" s="43"/>
    </row>
    <row r="134" spans="1:7" ht="16.5" x14ac:dyDescent="0.35">
      <c r="A134" s="70">
        <v>43384</v>
      </c>
      <c r="B134" s="71">
        <v>1.1800000000000002</v>
      </c>
      <c r="C134" s="72">
        <v>61.3</v>
      </c>
      <c r="D134" s="62">
        <f t="shared" si="5"/>
        <v>117.56</v>
      </c>
      <c r="E134" s="32">
        <f t="shared" si="4"/>
        <v>0.87999999999999545</v>
      </c>
      <c r="F134" s="32"/>
      <c r="G134" s="43"/>
    </row>
    <row r="135" spans="1:7" ht="16.5" x14ac:dyDescent="0.35">
      <c r="A135" s="70">
        <v>43385</v>
      </c>
      <c r="B135" s="71">
        <v>1.1600000000000001</v>
      </c>
      <c r="C135" s="72">
        <v>57.616</v>
      </c>
      <c r="D135" s="62">
        <f t="shared" si="5"/>
        <v>117.53999999999999</v>
      </c>
      <c r="E135" s="32">
        <f t="shared" ref="E135:E198" si="6">D135+$E$4</f>
        <v>0.85999999999998522</v>
      </c>
      <c r="F135" s="32"/>
      <c r="G135" s="43"/>
    </row>
    <row r="136" spans="1:7" ht="16.5" x14ac:dyDescent="0.35">
      <c r="A136" s="70">
        <v>43387</v>
      </c>
      <c r="B136" s="71">
        <v>1.2799999999999998</v>
      </c>
      <c r="C136" s="72">
        <v>73.453999999999994</v>
      </c>
      <c r="D136" s="62">
        <f t="shared" si="5"/>
        <v>117.66</v>
      </c>
      <c r="E136" s="32">
        <f t="shared" si="6"/>
        <v>0.97999999999998977</v>
      </c>
      <c r="F136" s="32"/>
      <c r="G136" s="43"/>
    </row>
    <row r="137" spans="1:7" ht="16.5" x14ac:dyDescent="0.35">
      <c r="A137" s="70">
        <v>43388</v>
      </c>
      <c r="B137" s="71">
        <v>1.1000000000000001</v>
      </c>
      <c r="C137" s="72">
        <v>45.89</v>
      </c>
      <c r="D137" s="62">
        <f t="shared" si="5"/>
        <v>117.47999999999999</v>
      </c>
      <c r="E137" s="32">
        <f t="shared" si="6"/>
        <v>0.79999999999998295</v>
      </c>
      <c r="F137" s="32"/>
      <c r="G137" s="43"/>
    </row>
    <row r="138" spans="1:7" ht="16.5" x14ac:dyDescent="0.35">
      <c r="A138" s="70">
        <v>43389</v>
      </c>
      <c r="B138" s="71">
        <v>1.04</v>
      </c>
      <c r="C138" s="72">
        <v>42.222999999999999</v>
      </c>
      <c r="D138" s="62">
        <f t="shared" si="5"/>
        <v>117.42</v>
      </c>
      <c r="E138" s="32">
        <f t="shared" si="6"/>
        <v>0.73999999999999488</v>
      </c>
      <c r="F138" s="32"/>
      <c r="G138" s="43"/>
    </row>
    <row r="139" spans="1:7" ht="16.5" x14ac:dyDescent="0.35">
      <c r="A139" s="70">
        <v>43390</v>
      </c>
      <c r="B139" s="71">
        <v>1.44</v>
      </c>
      <c r="C139" s="72">
        <v>102.49</v>
      </c>
      <c r="D139" s="62">
        <f t="shared" si="5"/>
        <v>117.82</v>
      </c>
      <c r="E139" s="32">
        <f t="shared" si="6"/>
        <v>1.1399999999999864</v>
      </c>
      <c r="F139" s="32"/>
      <c r="G139" s="43"/>
    </row>
    <row r="140" spans="1:7" ht="16.5" x14ac:dyDescent="0.35">
      <c r="A140" s="70">
        <v>43391</v>
      </c>
      <c r="B140" s="71">
        <v>1.0899999999999999</v>
      </c>
      <c r="C140" s="72">
        <v>49.761000000000003</v>
      </c>
      <c r="D140" s="62">
        <f t="shared" si="5"/>
        <v>117.47</v>
      </c>
      <c r="E140" s="32">
        <f t="shared" si="6"/>
        <v>0.78999999999999204</v>
      </c>
      <c r="F140" s="32"/>
      <c r="G140" s="43"/>
    </row>
    <row r="141" spans="1:7" ht="16.5" x14ac:dyDescent="0.35">
      <c r="A141" s="70">
        <v>43394</v>
      </c>
      <c r="B141" s="71">
        <v>0.95</v>
      </c>
      <c r="C141" s="72">
        <v>36.286000000000001</v>
      </c>
      <c r="D141" s="62">
        <f t="shared" si="5"/>
        <v>117.33</v>
      </c>
      <c r="E141" s="32">
        <f t="shared" si="6"/>
        <v>0.64999999999999147</v>
      </c>
      <c r="F141" s="32"/>
      <c r="G141" s="43"/>
    </row>
    <row r="142" spans="1:7" ht="16.5" x14ac:dyDescent="0.35">
      <c r="A142" s="70">
        <v>43395</v>
      </c>
      <c r="B142" s="71">
        <v>1.0099999999999998</v>
      </c>
      <c r="C142" s="72">
        <v>39.859000000000002</v>
      </c>
      <c r="D142" s="62">
        <f t="shared" si="5"/>
        <v>117.39</v>
      </c>
      <c r="E142" s="32">
        <f t="shared" si="6"/>
        <v>0.70999999999999375</v>
      </c>
      <c r="F142" s="32"/>
      <c r="G142" s="43"/>
    </row>
    <row r="143" spans="1:7" ht="16.5" x14ac:dyDescent="0.35">
      <c r="A143" s="70">
        <v>43396</v>
      </c>
      <c r="B143" s="71">
        <v>1.2999999999999998</v>
      </c>
      <c r="C143" s="72">
        <v>79.451999999999998</v>
      </c>
      <c r="D143" s="62">
        <f t="shared" si="5"/>
        <v>117.67999999999999</v>
      </c>
      <c r="E143" s="32">
        <f t="shared" si="6"/>
        <v>0.99999999999998579</v>
      </c>
      <c r="F143" s="32"/>
      <c r="G143" s="43"/>
    </row>
    <row r="144" spans="1:7" ht="16.5" x14ac:dyDescent="0.35">
      <c r="A144" s="70">
        <v>43397</v>
      </c>
      <c r="B144" s="71">
        <v>1.2400000000000002</v>
      </c>
      <c r="C144" s="72">
        <v>67.486000000000004</v>
      </c>
      <c r="D144" s="62">
        <f t="shared" si="5"/>
        <v>117.61999999999999</v>
      </c>
      <c r="E144" s="32">
        <f t="shared" si="6"/>
        <v>0.93999999999998352</v>
      </c>
      <c r="F144" s="32"/>
      <c r="G144" s="43"/>
    </row>
    <row r="145" spans="1:7" ht="16.5" x14ac:dyDescent="0.35">
      <c r="A145" s="70">
        <v>43398</v>
      </c>
      <c r="B145" s="71">
        <v>1.0899999999999999</v>
      </c>
      <c r="C145" s="72">
        <v>52.536000000000001</v>
      </c>
      <c r="D145" s="62">
        <f t="shared" si="5"/>
        <v>117.47</v>
      </c>
      <c r="E145" s="32">
        <f t="shared" si="6"/>
        <v>0.78999999999999204</v>
      </c>
      <c r="F145" s="32"/>
      <c r="G145" s="43"/>
    </row>
    <row r="146" spans="1:7" ht="16.5" x14ac:dyDescent="0.35">
      <c r="A146" s="70">
        <v>43400</v>
      </c>
      <c r="B146" s="71">
        <v>1.0499999999999998</v>
      </c>
      <c r="C146" s="72">
        <v>47.997</v>
      </c>
      <c r="D146" s="62">
        <f t="shared" si="5"/>
        <v>117.42999999999999</v>
      </c>
      <c r="E146" s="32">
        <f t="shared" si="6"/>
        <v>0.74999999999998579</v>
      </c>
      <c r="F146" s="32"/>
      <c r="G146" s="43"/>
    </row>
    <row r="147" spans="1:7" ht="16.5" x14ac:dyDescent="0.35">
      <c r="A147" s="70">
        <v>43401</v>
      </c>
      <c r="B147" s="71">
        <v>1.0099999999999998</v>
      </c>
      <c r="C147" s="75">
        <v>40.436</v>
      </c>
      <c r="D147" s="62">
        <f t="shared" si="5"/>
        <v>117.39</v>
      </c>
      <c r="E147" s="32">
        <f t="shared" si="6"/>
        <v>0.70999999999999375</v>
      </c>
      <c r="F147" s="32"/>
      <c r="G147" s="43"/>
    </row>
    <row r="148" spans="1:7" ht="16.5" x14ac:dyDescent="0.35">
      <c r="A148" s="70">
        <v>43403</v>
      </c>
      <c r="B148" s="71">
        <v>0.97</v>
      </c>
      <c r="C148" s="72">
        <v>40.69</v>
      </c>
      <c r="D148" s="62">
        <f t="shared" si="5"/>
        <v>117.35</v>
      </c>
      <c r="E148" s="32">
        <f t="shared" si="6"/>
        <v>0.66999999999998749</v>
      </c>
      <c r="F148" s="32"/>
      <c r="G148" s="43"/>
    </row>
    <row r="149" spans="1:7" ht="16.5" x14ac:dyDescent="0.35">
      <c r="A149" s="70">
        <v>43404</v>
      </c>
      <c r="B149" s="71">
        <v>0.92999999999999994</v>
      </c>
      <c r="C149" s="72">
        <v>30.863</v>
      </c>
      <c r="D149" s="62">
        <f t="shared" si="5"/>
        <v>117.31</v>
      </c>
      <c r="E149" s="32">
        <f t="shared" si="6"/>
        <v>0.62999999999999545</v>
      </c>
      <c r="F149" s="32"/>
      <c r="G149" s="43"/>
    </row>
    <row r="150" spans="1:7" ht="16.5" x14ac:dyDescent="0.35">
      <c r="A150" s="70">
        <v>43406</v>
      </c>
      <c r="B150" s="71">
        <v>0.91999999999999993</v>
      </c>
      <c r="C150" s="75">
        <v>24.1</v>
      </c>
      <c r="D150" s="62">
        <f t="shared" si="5"/>
        <v>117.3</v>
      </c>
      <c r="E150" s="32">
        <f t="shared" si="6"/>
        <v>0.61999999999999034</v>
      </c>
      <c r="F150" s="32"/>
      <c r="G150" s="43"/>
    </row>
    <row r="151" spans="1:7" ht="16.5" x14ac:dyDescent="0.35">
      <c r="A151" s="70">
        <v>43409</v>
      </c>
      <c r="B151" s="71">
        <v>0.87999999999999989</v>
      </c>
      <c r="C151" s="72">
        <v>22.48</v>
      </c>
      <c r="D151" s="62">
        <f t="shared" si="5"/>
        <v>117.25999999999999</v>
      </c>
      <c r="E151" s="32">
        <f t="shared" si="6"/>
        <v>0.57999999999998408</v>
      </c>
      <c r="F151" s="32"/>
      <c r="G151" s="43"/>
    </row>
    <row r="152" spans="1:7" ht="16.5" x14ac:dyDescent="0.35">
      <c r="A152" s="70">
        <v>43410</v>
      </c>
      <c r="B152" s="71">
        <v>0.8899999999999999</v>
      </c>
      <c r="C152" s="72">
        <v>24.282</v>
      </c>
      <c r="D152" s="62">
        <f t="shared" si="5"/>
        <v>117.27</v>
      </c>
      <c r="E152" s="32">
        <f t="shared" si="6"/>
        <v>0.5899999999999892</v>
      </c>
      <c r="F152" s="32"/>
      <c r="G152" s="43"/>
    </row>
    <row r="153" spans="1:7" ht="16.5" x14ac:dyDescent="0.35">
      <c r="A153" s="70">
        <v>43411</v>
      </c>
      <c r="B153" s="71">
        <v>0.84000000000000008</v>
      </c>
      <c r="C153" s="75">
        <v>20.327999999999999</v>
      </c>
      <c r="D153" s="62">
        <f t="shared" si="5"/>
        <v>117.22</v>
      </c>
      <c r="E153" s="32">
        <f t="shared" si="6"/>
        <v>0.53999999999999204</v>
      </c>
      <c r="F153" s="32"/>
      <c r="G153" s="43"/>
    </row>
    <row r="154" spans="1:7" ht="16.5" x14ac:dyDescent="0.35">
      <c r="A154" s="70">
        <v>43413</v>
      </c>
      <c r="B154" s="71">
        <v>0.8600000000000001</v>
      </c>
      <c r="C154" s="72">
        <v>25.9</v>
      </c>
      <c r="D154" s="62">
        <f t="shared" si="5"/>
        <v>117.24</v>
      </c>
      <c r="E154" s="32">
        <f t="shared" si="6"/>
        <v>0.55999999999998806</v>
      </c>
      <c r="F154" s="32"/>
      <c r="G154" s="43"/>
    </row>
    <row r="155" spans="1:7" ht="16.5" x14ac:dyDescent="0.35">
      <c r="A155" s="70">
        <v>43414</v>
      </c>
      <c r="B155" s="71">
        <v>1.1200000000000001</v>
      </c>
      <c r="C155" s="72">
        <v>47.2</v>
      </c>
      <c r="D155" s="62">
        <f t="shared" si="5"/>
        <v>117.5</v>
      </c>
      <c r="E155" s="32">
        <f t="shared" si="6"/>
        <v>0.81999999999999318</v>
      </c>
      <c r="F155" s="32"/>
      <c r="G155" s="43"/>
    </row>
    <row r="156" spans="1:7" ht="16.5" x14ac:dyDescent="0.35">
      <c r="A156" s="70">
        <v>43416</v>
      </c>
      <c r="B156" s="73">
        <v>0.90999999999999992</v>
      </c>
      <c r="C156" s="74">
        <v>31.439</v>
      </c>
      <c r="D156" s="62">
        <f t="shared" si="5"/>
        <v>117.28999999999999</v>
      </c>
      <c r="E156" s="32">
        <f t="shared" si="6"/>
        <v>0.60999999999998522</v>
      </c>
      <c r="F156" s="32"/>
      <c r="G156" s="43"/>
    </row>
    <row r="157" spans="1:7" ht="16.5" x14ac:dyDescent="0.35">
      <c r="A157" s="70">
        <v>43417</v>
      </c>
      <c r="B157" s="71">
        <v>0.96</v>
      </c>
      <c r="C157" s="72">
        <v>39.167999999999999</v>
      </c>
      <c r="D157" s="62">
        <f t="shared" si="5"/>
        <v>117.33999999999999</v>
      </c>
      <c r="E157" s="32">
        <f t="shared" si="6"/>
        <v>0.65999999999998238</v>
      </c>
      <c r="F157" s="32"/>
      <c r="G157" s="43"/>
    </row>
    <row r="158" spans="1:7" ht="16.5" x14ac:dyDescent="0.35">
      <c r="A158" s="70">
        <v>43419</v>
      </c>
      <c r="B158" s="71">
        <v>0.85000000000000009</v>
      </c>
      <c r="C158" s="72">
        <v>26.954999999999998</v>
      </c>
      <c r="D158" s="62">
        <f t="shared" si="5"/>
        <v>117.22999999999999</v>
      </c>
      <c r="E158" s="32">
        <f t="shared" si="6"/>
        <v>0.54999999999998295</v>
      </c>
      <c r="F158" s="32"/>
      <c r="G158" s="43"/>
    </row>
    <row r="159" spans="1:7" ht="16.5" x14ac:dyDescent="0.35">
      <c r="A159" s="70">
        <v>43420</v>
      </c>
      <c r="B159" s="71">
        <v>1.0099999999999998</v>
      </c>
      <c r="C159" s="72">
        <v>40.326000000000001</v>
      </c>
      <c r="D159" s="62">
        <f t="shared" si="5"/>
        <v>117.39</v>
      </c>
      <c r="E159" s="32">
        <f t="shared" si="6"/>
        <v>0.70999999999999375</v>
      </c>
      <c r="F159" s="32"/>
      <c r="G159" s="43"/>
    </row>
    <row r="160" spans="1:7" ht="16.5" x14ac:dyDescent="0.35">
      <c r="A160" s="70">
        <v>43421</v>
      </c>
      <c r="B160" s="71">
        <v>0.91999999999999993</v>
      </c>
      <c r="C160" s="72">
        <v>34.953000000000003</v>
      </c>
      <c r="D160" s="62">
        <f t="shared" si="5"/>
        <v>117.3</v>
      </c>
      <c r="E160" s="32">
        <f t="shared" si="6"/>
        <v>0.61999999999999034</v>
      </c>
      <c r="F160" s="32"/>
      <c r="G160" s="43"/>
    </row>
    <row r="161" spans="1:7" ht="16.5" x14ac:dyDescent="0.35">
      <c r="A161" s="70">
        <v>43423</v>
      </c>
      <c r="B161" s="71">
        <v>0.87000000000000011</v>
      </c>
      <c r="C161" s="72">
        <v>28.527999999999999</v>
      </c>
      <c r="D161" s="62">
        <f t="shared" si="5"/>
        <v>117.25</v>
      </c>
      <c r="E161" s="32">
        <f t="shared" si="6"/>
        <v>0.56999999999999318</v>
      </c>
      <c r="F161" s="32"/>
      <c r="G161" s="43"/>
    </row>
    <row r="162" spans="1:7" ht="16.5" x14ac:dyDescent="0.35">
      <c r="A162" s="70">
        <v>43424</v>
      </c>
      <c r="B162" s="71">
        <v>0.84000000000000008</v>
      </c>
      <c r="C162" s="72">
        <v>24.61</v>
      </c>
      <c r="D162" s="62">
        <f t="shared" si="5"/>
        <v>117.22</v>
      </c>
      <c r="E162" s="32">
        <f t="shared" si="6"/>
        <v>0.53999999999999204</v>
      </c>
      <c r="F162" s="32"/>
      <c r="G162" s="43"/>
    </row>
    <row r="163" spans="1:7" ht="16.5" x14ac:dyDescent="0.35">
      <c r="A163" s="70">
        <v>43425</v>
      </c>
      <c r="B163" s="71">
        <v>0.87000000000000011</v>
      </c>
      <c r="C163" s="72">
        <v>31.414999999999999</v>
      </c>
      <c r="D163" s="62">
        <f t="shared" si="5"/>
        <v>117.25</v>
      </c>
      <c r="E163" s="32">
        <f t="shared" si="6"/>
        <v>0.56999999999999318</v>
      </c>
      <c r="F163" s="32"/>
      <c r="G163" s="43"/>
    </row>
    <row r="164" spans="1:7" ht="16.5" x14ac:dyDescent="0.35">
      <c r="A164" s="70">
        <v>43426</v>
      </c>
      <c r="B164" s="71">
        <v>0.89999999999999991</v>
      </c>
      <c r="C164" s="72">
        <v>33.89</v>
      </c>
      <c r="D164" s="62">
        <f t="shared" si="5"/>
        <v>117.28</v>
      </c>
      <c r="E164" s="32">
        <f t="shared" si="6"/>
        <v>0.59999999999999432</v>
      </c>
      <c r="F164" s="32"/>
      <c r="G164" s="43"/>
    </row>
    <row r="165" spans="1:7" ht="16.5" x14ac:dyDescent="0.35">
      <c r="A165" s="70">
        <v>43427</v>
      </c>
      <c r="B165" s="71">
        <v>0.82000000000000006</v>
      </c>
      <c r="C165" s="72">
        <v>19.315000000000001</v>
      </c>
      <c r="D165" s="62">
        <f t="shared" si="5"/>
        <v>117.19999999999999</v>
      </c>
      <c r="E165" s="32">
        <f t="shared" si="6"/>
        <v>0.51999999999998181</v>
      </c>
      <c r="F165" s="32"/>
      <c r="G165" s="43"/>
    </row>
    <row r="166" spans="1:7" ht="16.5" x14ac:dyDescent="0.35">
      <c r="A166" s="70">
        <v>43428</v>
      </c>
      <c r="B166" s="73">
        <v>0.8</v>
      </c>
      <c r="C166" s="74">
        <v>21.824000000000002</v>
      </c>
      <c r="D166" s="62">
        <f t="shared" si="5"/>
        <v>117.17999999999999</v>
      </c>
      <c r="E166" s="32">
        <f t="shared" si="6"/>
        <v>0.49999999999998579</v>
      </c>
      <c r="F166" s="32"/>
      <c r="G166" s="43"/>
    </row>
    <row r="167" spans="1:7" ht="16.5" x14ac:dyDescent="0.35">
      <c r="A167" s="70">
        <v>43429</v>
      </c>
      <c r="B167" s="71">
        <v>0.79</v>
      </c>
      <c r="C167" s="72">
        <v>19.457999999999998</v>
      </c>
      <c r="D167" s="62">
        <f t="shared" si="5"/>
        <v>117.17</v>
      </c>
      <c r="E167" s="32">
        <f t="shared" si="6"/>
        <v>0.48999999999999488</v>
      </c>
      <c r="F167" s="32"/>
      <c r="G167" s="43"/>
    </row>
    <row r="168" spans="1:7" ht="16.5" x14ac:dyDescent="0.35">
      <c r="A168" s="70">
        <v>43430</v>
      </c>
      <c r="B168" s="71">
        <v>0.8600000000000001</v>
      </c>
      <c r="C168" s="72">
        <v>28.452999999999999</v>
      </c>
      <c r="D168" s="62">
        <f t="shared" si="5"/>
        <v>117.24</v>
      </c>
      <c r="E168" s="32">
        <f t="shared" si="6"/>
        <v>0.55999999999998806</v>
      </c>
      <c r="F168" s="32"/>
      <c r="G168" s="43"/>
    </row>
    <row r="169" spans="1:7" ht="16.5" x14ac:dyDescent="0.35">
      <c r="A169" s="70">
        <v>43431</v>
      </c>
      <c r="B169" s="71">
        <v>0.78</v>
      </c>
      <c r="C169" s="72">
        <v>18.116</v>
      </c>
      <c r="D169" s="62">
        <f t="shared" si="5"/>
        <v>117.16</v>
      </c>
      <c r="E169" s="32">
        <f t="shared" si="6"/>
        <v>0.47999999999998977</v>
      </c>
      <c r="F169" s="32"/>
      <c r="G169" s="43"/>
    </row>
    <row r="170" spans="1:7" ht="16.5" x14ac:dyDescent="0.35">
      <c r="A170" s="70">
        <v>43432</v>
      </c>
      <c r="B170" s="71">
        <v>1</v>
      </c>
      <c r="C170" s="72">
        <v>39.335999999999999</v>
      </c>
      <c r="D170" s="62">
        <f t="shared" si="5"/>
        <v>117.38</v>
      </c>
      <c r="E170" s="32">
        <f t="shared" si="6"/>
        <v>0.69999999999998863</v>
      </c>
      <c r="F170" s="32"/>
      <c r="G170" s="43"/>
    </row>
    <row r="171" spans="1:7" ht="16.5" x14ac:dyDescent="0.35">
      <c r="A171" s="70">
        <v>43433</v>
      </c>
      <c r="B171" s="71">
        <v>0.83000000000000007</v>
      </c>
      <c r="C171" s="72">
        <v>23.556000000000001</v>
      </c>
      <c r="D171" s="62">
        <f t="shared" si="5"/>
        <v>117.21</v>
      </c>
      <c r="E171" s="32">
        <f t="shared" si="6"/>
        <v>0.52999999999998693</v>
      </c>
      <c r="F171" s="32"/>
      <c r="G171" s="43"/>
    </row>
    <row r="172" spans="1:7" ht="16.5" x14ac:dyDescent="0.35">
      <c r="A172" s="70">
        <v>43434</v>
      </c>
      <c r="B172" s="71">
        <v>0.82000000000000006</v>
      </c>
      <c r="C172" s="72">
        <v>20.992000000000001</v>
      </c>
      <c r="D172" s="62">
        <f t="shared" si="5"/>
        <v>117.19999999999999</v>
      </c>
      <c r="E172" s="32">
        <f t="shared" si="6"/>
        <v>0.51999999999998181</v>
      </c>
      <c r="F172" s="32"/>
      <c r="G172" s="43"/>
    </row>
    <row r="173" spans="1:7" ht="16.5" x14ac:dyDescent="0.35">
      <c r="A173" s="70">
        <v>43435</v>
      </c>
      <c r="B173" s="71">
        <v>0.77</v>
      </c>
      <c r="C173" s="72">
        <v>17.277999999999999</v>
      </c>
      <c r="D173" s="62">
        <f t="shared" si="5"/>
        <v>117.14999999999999</v>
      </c>
      <c r="E173" s="32">
        <f t="shared" si="6"/>
        <v>0.46999999999998465</v>
      </c>
      <c r="F173" s="32"/>
      <c r="G173" s="43"/>
    </row>
    <row r="174" spans="1:7" ht="16.5" x14ac:dyDescent="0.35">
      <c r="A174" s="70">
        <v>43436</v>
      </c>
      <c r="B174" s="71">
        <v>0.77</v>
      </c>
      <c r="C174" s="72">
        <v>17.997</v>
      </c>
      <c r="D174" s="62">
        <f t="shared" ref="D174:D237" si="7">B174+$D$2</f>
        <v>117.14999999999999</v>
      </c>
      <c r="E174" s="32">
        <f t="shared" si="6"/>
        <v>0.46999999999998465</v>
      </c>
      <c r="F174" s="32"/>
      <c r="G174" s="43"/>
    </row>
    <row r="175" spans="1:7" ht="16.5" x14ac:dyDescent="0.35">
      <c r="A175" s="70">
        <v>43437</v>
      </c>
      <c r="B175" s="71">
        <v>0.76</v>
      </c>
      <c r="C175" s="72">
        <v>16.399999999999999</v>
      </c>
      <c r="D175" s="62">
        <f t="shared" si="7"/>
        <v>117.14</v>
      </c>
      <c r="E175" s="32">
        <f t="shared" si="6"/>
        <v>0.45999999999999375</v>
      </c>
      <c r="F175" s="32"/>
      <c r="G175" s="43"/>
    </row>
    <row r="176" spans="1:7" ht="16.5" x14ac:dyDescent="0.35">
      <c r="A176" s="70">
        <v>43438</v>
      </c>
      <c r="B176" s="71">
        <v>0.8</v>
      </c>
      <c r="C176" s="72">
        <v>20.655000000000001</v>
      </c>
      <c r="D176" s="62">
        <f t="shared" si="7"/>
        <v>117.17999999999999</v>
      </c>
      <c r="E176" s="32">
        <f t="shared" si="6"/>
        <v>0.49999999999998579</v>
      </c>
      <c r="F176" s="32"/>
      <c r="G176" s="43"/>
    </row>
    <row r="177" spans="1:7" ht="16.5" x14ac:dyDescent="0.35">
      <c r="A177" s="70">
        <v>43440</v>
      </c>
      <c r="B177" s="71">
        <v>0.78</v>
      </c>
      <c r="C177" s="72">
        <v>12.298999999999999</v>
      </c>
      <c r="D177" s="62">
        <f t="shared" si="7"/>
        <v>117.16</v>
      </c>
      <c r="E177" s="32">
        <f t="shared" si="6"/>
        <v>0.47999999999998977</v>
      </c>
      <c r="F177" s="32"/>
      <c r="G177" s="43"/>
    </row>
    <row r="178" spans="1:7" ht="16.5" x14ac:dyDescent="0.35">
      <c r="A178" s="70">
        <v>43441</v>
      </c>
      <c r="B178" s="71">
        <v>0.77</v>
      </c>
      <c r="C178" s="72">
        <v>17.725999999999999</v>
      </c>
      <c r="D178" s="62">
        <f t="shared" si="7"/>
        <v>117.14999999999999</v>
      </c>
      <c r="E178" s="32">
        <f t="shared" si="6"/>
        <v>0.46999999999998465</v>
      </c>
      <c r="F178" s="32"/>
      <c r="G178" s="43"/>
    </row>
    <row r="179" spans="1:7" ht="16.5" x14ac:dyDescent="0.35">
      <c r="A179" s="70">
        <v>43442</v>
      </c>
      <c r="B179" s="71">
        <v>0.77</v>
      </c>
      <c r="C179" s="72">
        <v>18.213999999999999</v>
      </c>
      <c r="D179" s="62">
        <f t="shared" si="7"/>
        <v>117.14999999999999</v>
      </c>
      <c r="E179" s="32">
        <f t="shared" si="6"/>
        <v>0.46999999999998465</v>
      </c>
      <c r="F179" s="32"/>
      <c r="G179" s="43"/>
    </row>
    <row r="180" spans="1:7" ht="16.5" x14ac:dyDescent="0.35">
      <c r="A180" s="70">
        <v>43445</v>
      </c>
      <c r="B180" s="71">
        <v>1.1000000000000001</v>
      </c>
      <c r="C180" s="72">
        <v>54.048999999999999</v>
      </c>
      <c r="D180" s="62">
        <f t="shared" si="7"/>
        <v>117.47999999999999</v>
      </c>
      <c r="E180" s="32">
        <f t="shared" si="6"/>
        <v>0.79999999999998295</v>
      </c>
      <c r="F180" s="32"/>
      <c r="G180" s="43"/>
    </row>
    <row r="181" spans="1:7" ht="16.5" x14ac:dyDescent="0.35">
      <c r="A181" s="70">
        <v>43446</v>
      </c>
      <c r="B181" s="71">
        <v>1.2400000000000002</v>
      </c>
      <c r="C181" s="72">
        <v>79.150000000000006</v>
      </c>
      <c r="D181" s="62">
        <f t="shared" si="7"/>
        <v>117.61999999999999</v>
      </c>
      <c r="E181" s="32">
        <f t="shared" si="6"/>
        <v>0.93999999999998352</v>
      </c>
      <c r="F181" s="32"/>
      <c r="G181" s="43"/>
    </row>
    <row r="182" spans="1:7" ht="16.5" x14ac:dyDescent="0.35">
      <c r="A182" s="70">
        <v>43448</v>
      </c>
      <c r="B182" s="71">
        <v>0.90999999999999992</v>
      </c>
      <c r="C182" s="72">
        <v>30.187000000000001</v>
      </c>
      <c r="D182" s="62">
        <f t="shared" si="7"/>
        <v>117.28999999999999</v>
      </c>
      <c r="E182" s="32">
        <f t="shared" si="6"/>
        <v>0.60999999999998522</v>
      </c>
      <c r="F182" s="32"/>
      <c r="G182" s="43"/>
    </row>
    <row r="183" spans="1:7" ht="16.5" x14ac:dyDescent="0.35">
      <c r="A183" s="70">
        <v>43452</v>
      </c>
      <c r="B183" s="71">
        <v>0.82000000000000006</v>
      </c>
      <c r="C183" s="72">
        <v>24.312999999999999</v>
      </c>
      <c r="D183" s="62">
        <f t="shared" si="7"/>
        <v>117.19999999999999</v>
      </c>
      <c r="E183" s="32">
        <f t="shared" si="6"/>
        <v>0.51999999999998181</v>
      </c>
      <c r="F183" s="32"/>
      <c r="G183" s="43"/>
    </row>
    <row r="184" spans="1:7" ht="16.5" x14ac:dyDescent="0.35">
      <c r="A184" s="70">
        <v>43453</v>
      </c>
      <c r="B184" s="71">
        <v>0.79</v>
      </c>
      <c r="C184" s="74">
        <v>20.074000000000002</v>
      </c>
      <c r="D184" s="62">
        <f t="shared" si="7"/>
        <v>117.17</v>
      </c>
      <c r="E184" s="32">
        <f t="shared" si="6"/>
        <v>0.48999999999999488</v>
      </c>
      <c r="F184" s="32"/>
      <c r="G184" s="43"/>
    </row>
    <row r="185" spans="1:7" ht="16.5" x14ac:dyDescent="0.35">
      <c r="A185" s="70">
        <v>43454</v>
      </c>
      <c r="B185" s="71">
        <v>0.87000000000000011</v>
      </c>
      <c r="C185" s="72">
        <v>28.547000000000001</v>
      </c>
      <c r="D185" s="62">
        <f t="shared" si="7"/>
        <v>117.25</v>
      </c>
      <c r="E185" s="32">
        <f t="shared" si="6"/>
        <v>0.56999999999999318</v>
      </c>
      <c r="F185" s="32"/>
      <c r="G185" s="43"/>
    </row>
    <row r="186" spans="1:7" ht="16.5" x14ac:dyDescent="0.35">
      <c r="A186" s="70">
        <v>43456</v>
      </c>
      <c r="B186" s="71">
        <v>0.81</v>
      </c>
      <c r="C186" s="72">
        <v>20.931000000000001</v>
      </c>
      <c r="D186" s="62">
        <f t="shared" si="7"/>
        <v>117.19</v>
      </c>
      <c r="E186" s="32">
        <f t="shared" si="6"/>
        <v>0.50999999999999091</v>
      </c>
      <c r="F186" s="32"/>
      <c r="G186" s="43"/>
    </row>
    <row r="187" spans="1:7" ht="16.5" x14ac:dyDescent="0.35">
      <c r="A187" s="70">
        <v>43457</v>
      </c>
      <c r="B187" s="71">
        <v>0.79</v>
      </c>
      <c r="C187" s="72">
        <v>19.417000000000002</v>
      </c>
      <c r="D187" s="62">
        <f t="shared" si="7"/>
        <v>117.17</v>
      </c>
      <c r="E187" s="32">
        <f t="shared" si="6"/>
        <v>0.48999999999999488</v>
      </c>
      <c r="F187" s="32"/>
      <c r="G187" s="43"/>
    </row>
    <row r="188" spans="1:7" ht="16.5" x14ac:dyDescent="0.35">
      <c r="A188" s="70">
        <v>43458</v>
      </c>
      <c r="B188" s="71">
        <v>0.78</v>
      </c>
      <c r="C188" s="72">
        <v>19.021999999999998</v>
      </c>
      <c r="D188" s="62">
        <f t="shared" si="7"/>
        <v>117.16</v>
      </c>
      <c r="E188" s="32">
        <f t="shared" si="6"/>
        <v>0.47999999999998977</v>
      </c>
      <c r="F188" s="32"/>
      <c r="G188" s="43"/>
    </row>
    <row r="189" spans="1:7" ht="16.5" x14ac:dyDescent="0.35">
      <c r="A189" s="70">
        <v>43459</v>
      </c>
      <c r="B189" s="71">
        <v>0.79</v>
      </c>
      <c r="C189" s="72">
        <v>20.079000000000001</v>
      </c>
      <c r="D189" s="62">
        <f t="shared" si="7"/>
        <v>117.17</v>
      </c>
      <c r="E189" s="32">
        <f t="shared" si="6"/>
        <v>0.48999999999999488</v>
      </c>
      <c r="F189" s="32"/>
      <c r="G189" s="43"/>
    </row>
    <row r="190" spans="1:7" ht="16.5" x14ac:dyDescent="0.35">
      <c r="A190" s="70">
        <v>43460</v>
      </c>
      <c r="B190" s="71">
        <v>0.96</v>
      </c>
      <c r="C190" s="72">
        <v>41.973999999999997</v>
      </c>
      <c r="D190" s="62">
        <f t="shared" si="7"/>
        <v>117.33999999999999</v>
      </c>
      <c r="E190" s="32">
        <f t="shared" si="6"/>
        <v>0.65999999999998238</v>
      </c>
      <c r="F190" s="32"/>
      <c r="G190" s="43"/>
    </row>
    <row r="191" spans="1:7" ht="16.5" x14ac:dyDescent="0.35">
      <c r="A191" s="70">
        <v>43461</v>
      </c>
      <c r="B191" s="71">
        <v>0.89999999999999991</v>
      </c>
      <c r="C191" s="74">
        <v>32.139000000000003</v>
      </c>
      <c r="D191" s="62">
        <f t="shared" si="7"/>
        <v>117.28</v>
      </c>
      <c r="E191" s="32">
        <f t="shared" si="6"/>
        <v>0.59999999999999432</v>
      </c>
      <c r="F191" s="32"/>
      <c r="G191" s="43"/>
    </row>
    <row r="192" spans="1:7" ht="16.5" x14ac:dyDescent="0.35">
      <c r="A192" s="70">
        <v>43462</v>
      </c>
      <c r="B192" s="71">
        <v>0.84000000000000008</v>
      </c>
      <c r="C192" s="72">
        <v>26.707999999999998</v>
      </c>
      <c r="D192" s="62">
        <f t="shared" si="7"/>
        <v>117.22</v>
      </c>
      <c r="E192" s="32">
        <f t="shared" si="6"/>
        <v>0.53999999999999204</v>
      </c>
      <c r="F192" s="32"/>
      <c r="G192" s="43"/>
    </row>
    <row r="193" spans="1:7" ht="16.5" x14ac:dyDescent="0.35">
      <c r="A193" s="70">
        <v>43463</v>
      </c>
      <c r="B193" s="71">
        <v>0.79</v>
      </c>
      <c r="C193" s="72">
        <v>18.411999999999999</v>
      </c>
      <c r="D193" s="62">
        <f t="shared" si="7"/>
        <v>117.17</v>
      </c>
      <c r="E193" s="32">
        <f t="shared" si="6"/>
        <v>0.48999999999999488</v>
      </c>
      <c r="F193" s="32"/>
      <c r="G193" s="43"/>
    </row>
    <row r="194" spans="1:7" ht="16.5" x14ac:dyDescent="0.35">
      <c r="A194" s="70">
        <v>43464</v>
      </c>
      <c r="B194" s="71">
        <v>0.79</v>
      </c>
      <c r="C194" s="72">
        <v>18.161999999999999</v>
      </c>
      <c r="D194" s="62">
        <f t="shared" si="7"/>
        <v>117.17</v>
      </c>
      <c r="E194" s="32">
        <f t="shared" si="6"/>
        <v>0.48999999999999488</v>
      </c>
      <c r="F194" s="32"/>
      <c r="G194" s="43"/>
    </row>
    <row r="195" spans="1:7" ht="16.5" x14ac:dyDescent="0.35">
      <c r="A195" s="70">
        <v>43465</v>
      </c>
      <c r="B195" s="71">
        <v>0.76</v>
      </c>
      <c r="C195" s="72">
        <v>15.644</v>
      </c>
      <c r="D195" s="62">
        <f t="shared" si="7"/>
        <v>117.14</v>
      </c>
      <c r="E195" s="32">
        <f t="shared" si="6"/>
        <v>0.45999999999999375</v>
      </c>
      <c r="F195" s="32"/>
      <c r="G195" s="43"/>
    </row>
    <row r="196" spans="1:7" ht="16.5" x14ac:dyDescent="0.35">
      <c r="A196" s="70">
        <v>43497</v>
      </c>
      <c r="B196" s="71">
        <v>0.62999999999999989</v>
      </c>
      <c r="C196" s="72">
        <v>9.2460000000000004</v>
      </c>
      <c r="D196" s="62">
        <f t="shared" si="7"/>
        <v>117.00999999999999</v>
      </c>
      <c r="E196" s="32">
        <f t="shared" si="6"/>
        <v>0.32999999999998408</v>
      </c>
      <c r="F196" s="32"/>
      <c r="G196" s="43"/>
    </row>
    <row r="197" spans="1:7" ht="16.5" x14ac:dyDescent="0.35">
      <c r="A197" s="70">
        <v>43498</v>
      </c>
      <c r="B197" s="71">
        <v>0.62999999999999989</v>
      </c>
      <c r="C197" s="72">
        <v>9.1969999999999992</v>
      </c>
      <c r="D197" s="62">
        <f t="shared" si="7"/>
        <v>117.00999999999999</v>
      </c>
      <c r="E197" s="32">
        <f t="shared" si="6"/>
        <v>0.32999999999998408</v>
      </c>
      <c r="F197" s="32"/>
      <c r="G197" s="43"/>
    </row>
    <row r="198" spans="1:7" ht="16.5" x14ac:dyDescent="0.35">
      <c r="A198" s="70">
        <v>43499</v>
      </c>
      <c r="B198" s="73">
        <v>0.62999999999999989</v>
      </c>
      <c r="C198" s="74">
        <v>9.1050000000000004</v>
      </c>
      <c r="D198" s="62">
        <f t="shared" si="7"/>
        <v>117.00999999999999</v>
      </c>
      <c r="E198" s="32">
        <f t="shared" si="6"/>
        <v>0.32999999999998408</v>
      </c>
      <c r="F198" s="32"/>
      <c r="G198" s="43"/>
    </row>
    <row r="199" spans="1:7" ht="16.5" x14ac:dyDescent="0.35">
      <c r="A199" s="70">
        <v>43501</v>
      </c>
      <c r="B199" s="71">
        <v>0.62000000000000011</v>
      </c>
      <c r="C199" s="72">
        <v>8.5649999999999995</v>
      </c>
      <c r="D199" s="62">
        <f t="shared" si="7"/>
        <v>117</v>
      </c>
      <c r="E199" s="32">
        <f t="shared" ref="E199:E242" si="8">D199+$E$4</f>
        <v>0.31999999999999318</v>
      </c>
      <c r="F199" s="32"/>
      <c r="G199" s="43"/>
    </row>
    <row r="200" spans="1:7" ht="16.5" x14ac:dyDescent="0.35">
      <c r="A200" s="70">
        <v>43502</v>
      </c>
      <c r="B200" s="71">
        <v>0.62000000000000011</v>
      </c>
      <c r="C200" s="72">
        <v>8.3629999999999995</v>
      </c>
      <c r="D200" s="62">
        <f t="shared" si="7"/>
        <v>117</v>
      </c>
      <c r="E200" s="32">
        <f t="shared" si="8"/>
        <v>0.31999999999999318</v>
      </c>
      <c r="F200" s="32"/>
      <c r="G200" s="43"/>
    </row>
    <row r="201" spans="1:7" ht="16.5" x14ac:dyDescent="0.35">
      <c r="A201" s="70">
        <v>43503</v>
      </c>
      <c r="B201" s="71">
        <v>0.6100000000000001</v>
      </c>
      <c r="C201" s="72">
        <v>8.032</v>
      </c>
      <c r="D201" s="62">
        <f t="shared" si="7"/>
        <v>116.99</v>
      </c>
      <c r="E201" s="32">
        <f t="shared" si="8"/>
        <v>0.30999999999998806</v>
      </c>
      <c r="F201" s="32"/>
      <c r="G201" s="43"/>
    </row>
    <row r="202" spans="1:7" ht="16.5" x14ac:dyDescent="0.35">
      <c r="A202" s="70">
        <v>43505</v>
      </c>
      <c r="B202" s="71">
        <v>0.6100000000000001</v>
      </c>
      <c r="C202" s="72">
        <v>7.9089999999999998</v>
      </c>
      <c r="D202" s="62">
        <f t="shared" si="7"/>
        <v>116.99</v>
      </c>
      <c r="E202" s="32">
        <f t="shared" si="8"/>
        <v>0.30999999999998806</v>
      </c>
      <c r="F202" s="32"/>
      <c r="G202" s="43"/>
    </row>
    <row r="203" spans="1:7" ht="16.5" x14ac:dyDescent="0.35">
      <c r="A203" s="70">
        <v>43507</v>
      </c>
      <c r="B203" s="71">
        <v>0.6100000000000001</v>
      </c>
      <c r="C203" s="72">
        <v>7.75</v>
      </c>
      <c r="D203" s="62">
        <f t="shared" si="7"/>
        <v>116.99</v>
      </c>
      <c r="E203" s="32">
        <f t="shared" si="8"/>
        <v>0.30999999999998806</v>
      </c>
      <c r="F203" s="32"/>
      <c r="G203" s="43"/>
    </row>
    <row r="204" spans="1:7" ht="16.5" x14ac:dyDescent="0.35">
      <c r="A204" s="70">
        <v>43508</v>
      </c>
      <c r="B204" s="71">
        <v>0.60000000000000009</v>
      </c>
      <c r="C204" s="72">
        <v>7.5</v>
      </c>
      <c r="D204" s="62">
        <f t="shared" si="7"/>
        <v>116.97999999999999</v>
      </c>
      <c r="E204" s="32">
        <f t="shared" si="8"/>
        <v>0.29999999999998295</v>
      </c>
      <c r="F204" s="32"/>
      <c r="G204" s="43"/>
    </row>
    <row r="205" spans="1:7" ht="16.5" x14ac:dyDescent="0.35">
      <c r="A205" s="70">
        <v>43509</v>
      </c>
      <c r="B205" s="71">
        <v>0.60000000000000009</v>
      </c>
      <c r="C205" s="72">
        <v>7.383</v>
      </c>
      <c r="D205" s="62">
        <f t="shared" si="7"/>
        <v>116.97999999999999</v>
      </c>
      <c r="E205" s="32">
        <f t="shared" si="8"/>
        <v>0.29999999999998295</v>
      </c>
      <c r="F205" s="32"/>
      <c r="G205" s="43"/>
    </row>
    <row r="206" spans="1:7" ht="16.5" x14ac:dyDescent="0.35">
      <c r="A206" s="70">
        <v>43510</v>
      </c>
      <c r="B206" s="71">
        <v>0.6100000000000001</v>
      </c>
      <c r="C206" s="72">
        <v>8.0869999999999997</v>
      </c>
      <c r="D206" s="62">
        <f t="shared" si="7"/>
        <v>116.99</v>
      </c>
      <c r="E206" s="32">
        <f t="shared" si="8"/>
        <v>0.30999999999998806</v>
      </c>
      <c r="F206" s="32"/>
      <c r="G206" s="43"/>
    </row>
    <row r="207" spans="1:7" ht="16.5" x14ac:dyDescent="0.35">
      <c r="A207" s="70">
        <v>43511</v>
      </c>
      <c r="B207" s="71">
        <v>0.60000000000000009</v>
      </c>
      <c r="C207" s="72">
        <v>7.4489999999999998</v>
      </c>
      <c r="D207" s="62">
        <f t="shared" si="7"/>
        <v>116.97999999999999</v>
      </c>
      <c r="E207" s="32">
        <f t="shared" si="8"/>
        <v>0.29999999999998295</v>
      </c>
      <c r="F207" s="32"/>
      <c r="G207" s="43"/>
    </row>
    <row r="208" spans="1:7" ht="16.5" x14ac:dyDescent="0.35">
      <c r="A208" s="70">
        <v>43512</v>
      </c>
      <c r="B208" s="71">
        <v>0.60000000000000009</v>
      </c>
      <c r="C208" s="72">
        <v>7.3179999999999996</v>
      </c>
      <c r="D208" s="62">
        <f t="shared" si="7"/>
        <v>116.97999999999999</v>
      </c>
      <c r="E208" s="32">
        <f t="shared" si="8"/>
        <v>0.29999999999998295</v>
      </c>
      <c r="F208" s="32"/>
      <c r="G208" s="43"/>
    </row>
    <row r="209" spans="1:7" ht="16.5" x14ac:dyDescent="0.35">
      <c r="A209" s="70">
        <v>43513</v>
      </c>
      <c r="B209" s="71">
        <v>0.59000000000000008</v>
      </c>
      <c r="C209" s="72">
        <v>7.0890000000000004</v>
      </c>
      <c r="D209" s="62">
        <f t="shared" si="7"/>
        <v>116.97</v>
      </c>
      <c r="E209" s="32">
        <f t="shared" si="8"/>
        <v>0.28999999999999204</v>
      </c>
      <c r="F209" s="32"/>
      <c r="G209" s="43"/>
    </row>
    <row r="210" spans="1:7" ht="16.5" x14ac:dyDescent="0.35">
      <c r="A210" s="70">
        <v>43514</v>
      </c>
      <c r="B210" s="71">
        <v>0.59000000000000008</v>
      </c>
      <c r="C210" s="72">
        <v>6.9779999999999998</v>
      </c>
      <c r="D210" s="62">
        <f t="shared" si="7"/>
        <v>116.97</v>
      </c>
      <c r="E210" s="32">
        <f t="shared" si="8"/>
        <v>0.28999999999999204</v>
      </c>
      <c r="F210" s="32"/>
      <c r="G210" s="43"/>
    </row>
    <row r="211" spans="1:7" ht="16.5" x14ac:dyDescent="0.35">
      <c r="A211" s="70">
        <v>43515</v>
      </c>
      <c r="B211" s="71">
        <v>0.60000000000000009</v>
      </c>
      <c r="C211" s="72">
        <v>7.3220000000000001</v>
      </c>
      <c r="D211" s="62">
        <f t="shared" si="7"/>
        <v>116.97999999999999</v>
      </c>
      <c r="E211" s="32">
        <f t="shared" si="8"/>
        <v>0.29999999999998295</v>
      </c>
      <c r="F211" s="32"/>
      <c r="G211" s="43"/>
    </row>
    <row r="212" spans="1:7" ht="16.5" x14ac:dyDescent="0.35">
      <c r="A212" s="70">
        <v>43516</v>
      </c>
      <c r="B212" s="71">
        <v>0.62999999999999989</v>
      </c>
      <c r="C212" s="72">
        <v>9.5380000000000003</v>
      </c>
      <c r="D212" s="62">
        <f t="shared" si="7"/>
        <v>117.00999999999999</v>
      </c>
      <c r="E212" s="32">
        <f t="shared" si="8"/>
        <v>0.32999999999998408</v>
      </c>
      <c r="F212" s="32"/>
      <c r="G212" s="43"/>
    </row>
    <row r="213" spans="1:7" ht="16.5" x14ac:dyDescent="0.35">
      <c r="A213" s="70">
        <v>43517</v>
      </c>
      <c r="B213" s="71">
        <v>0.65999999999999992</v>
      </c>
      <c r="C213" s="72">
        <v>11.814</v>
      </c>
      <c r="D213" s="62">
        <f t="shared" si="7"/>
        <v>117.03999999999999</v>
      </c>
      <c r="E213" s="32">
        <f t="shared" si="8"/>
        <v>0.35999999999998522</v>
      </c>
      <c r="F213" s="32"/>
      <c r="G213" s="43"/>
    </row>
    <row r="214" spans="1:7" ht="16.5" x14ac:dyDescent="0.35">
      <c r="A214" s="70">
        <v>43518</v>
      </c>
      <c r="B214" s="71">
        <v>0.6100000000000001</v>
      </c>
      <c r="C214" s="72">
        <v>8.3190000000000008</v>
      </c>
      <c r="D214" s="62">
        <f t="shared" si="7"/>
        <v>116.99</v>
      </c>
      <c r="E214" s="32">
        <f t="shared" si="8"/>
        <v>0.30999999999998806</v>
      </c>
      <c r="F214" s="32"/>
      <c r="G214" s="43"/>
    </row>
    <row r="215" spans="1:7" ht="16.5" x14ac:dyDescent="0.35">
      <c r="A215" s="70">
        <v>43519</v>
      </c>
      <c r="B215" s="71">
        <v>0.59000000000000008</v>
      </c>
      <c r="C215" s="72">
        <v>6.9349999999999996</v>
      </c>
      <c r="D215" s="62">
        <f t="shared" si="7"/>
        <v>116.97</v>
      </c>
      <c r="E215" s="32">
        <f t="shared" si="8"/>
        <v>0.28999999999999204</v>
      </c>
      <c r="F215" s="32"/>
      <c r="G215" s="43"/>
    </row>
    <row r="216" spans="1:7" ht="16.5" x14ac:dyDescent="0.35">
      <c r="A216" s="70">
        <v>43521</v>
      </c>
      <c r="B216" s="71">
        <v>0.58000000000000007</v>
      </c>
      <c r="C216" s="72">
        <v>6.5339999999999998</v>
      </c>
      <c r="D216" s="62">
        <f t="shared" si="7"/>
        <v>116.96</v>
      </c>
      <c r="E216" s="32">
        <f t="shared" si="8"/>
        <v>0.27999999999998693</v>
      </c>
      <c r="F216" s="32"/>
      <c r="G216" s="43"/>
    </row>
    <row r="217" spans="1:7" ht="16.5" x14ac:dyDescent="0.35">
      <c r="A217" s="70">
        <v>43522</v>
      </c>
      <c r="B217" s="71">
        <v>0.57000000000000006</v>
      </c>
      <c r="C217" s="72">
        <v>6.1859999999999999</v>
      </c>
      <c r="D217" s="62">
        <f t="shared" si="7"/>
        <v>116.94999999999999</v>
      </c>
      <c r="E217" s="32">
        <f t="shared" si="8"/>
        <v>0.26999999999998181</v>
      </c>
      <c r="F217" s="32"/>
      <c r="G217" s="43"/>
    </row>
    <row r="218" spans="1:7" ht="16.5" x14ac:dyDescent="0.35">
      <c r="A218" s="70">
        <v>43524</v>
      </c>
      <c r="B218" s="71">
        <v>0.57000000000000006</v>
      </c>
      <c r="C218" s="72">
        <v>6.1820000000000004</v>
      </c>
      <c r="D218" s="62">
        <f t="shared" si="7"/>
        <v>116.94999999999999</v>
      </c>
      <c r="E218" s="32">
        <f t="shared" si="8"/>
        <v>0.26999999999998181</v>
      </c>
      <c r="F218" s="32"/>
      <c r="G218" s="43"/>
    </row>
    <row r="219" spans="1:7" ht="16.5" x14ac:dyDescent="0.35">
      <c r="A219" s="70">
        <v>43525</v>
      </c>
      <c r="B219" s="73">
        <v>0.57000000000000006</v>
      </c>
      <c r="C219" s="74">
        <v>6.1210000000000004</v>
      </c>
      <c r="D219" s="62">
        <f t="shared" si="7"/>
        <v>116.94999999999999</v>
      </c>
      <c r="E219" s="32">
        <f t="shared" si="8"/>
        <v>0.26999999999998181</v>
      </c>
      <c r="F219" s="32"/>
      <c r="G219" s="43"/>
    </row>
    <row r="220" spans="1:7" ht="16.5" x14ac:dyDescent="0.35">
      <c r="A220" s="70">
        <v>43526</v>
      </c>
      <c r="B220" s="71">
        <v>0.56000000000000005</v>
      </c>
      <c r="C220" s="74">
        <v>5.891</v>
      </c>
      <c r="D220" s="62">
        <f t="shared" si="7"/>
        <v>116.94</v>
      </c>
      <c r="E220" s="32">
        <f t="shared" si="8"/>
        <v>0.25999999999999091</v>
      </c>
      <c r="F220" s="32"/>
      <c r="G220" s="43"/>
    </row>
    <row r="221" spans="1:7" ht="16.5" x14ac:dyDescent="0.35">
      <c r="A221" s="70">
        <v>43528</v>
      </c>
      <c r="B221" s="71">
        <v>0.56000000000000005</v>
      </c>
      <c r="C221" s="72">
        <v>5.8140000000000001</v>
      </c>
      <c r="D221" s="62">
        <f t="shared" si="7"/>
        <v>116.94</v>
      </c>
      <c r="E221" s="32">
        <f t="shared" si="8"/>
        <v>0.25999999999999091</v>
      </c>
      <c r="F221" s="32"/>
      <c r="G221" s="43"/>
    </row>
    <row r="222" spans="1:7" ht="16.5" x14ac:dyDescent="0.35">
      <c r="A222" s="70">
        <v>43529</v>
      </c>
      <c r="B222" s="71">
        <v>0.55000000000000004</v>
      </c>
      <c r="C222" s="72">
        <v>5.7830000000000004</v>
      </c>
      <c r="D222" s="62">
        <f t="shared" si="7"/>
        <v>116.92999999999999</v>
      </c>
      <c r="E222" s="32">
        <f t="shared" si="8"/>
        <v>0.24999999999998579</v>
      </c>
      <c r="F222" s="32"/>
      <c r="G222" s="43"/>
    </row>
    <row r="223" spans="1:7" ht="16.5" x14ac:dyDescent="0.35">
      <c r="A223" s="70">
        <v>43530</v>
      </c>
      <c r="B223" s="71">
        <v>0.55000000000000004</v>
      </c>
      <c r="C223" s="72">
        <v>5.64</v>
      </c>
      <c r="D223" s="62">
        <f t="shared" si="7"/>
        <v>116.92999999999999</v>
      </c>
      <c r="E223" s="32">
        <f t="shared" si="8"/>
        <v>0.24999999999998579</v>
      </c>
      <c r="F223" s="32"/>
      <c r="G223" s="43"/>
    </row>
    <row r="224" spans="1:7" ht="16.5" x14ac:dyDescent="0.35">
      <c r="A224" s="70">
        <v>43531</v>
      </c>
      <c r="B224" s="71">
        <v>0.55000000000000004</v>
      </c>
      <c r="C224" s="72">
        <v>5.851</v>
      </c>
      <c r="D224" s="62">
        <f t="shared" si="7"/>
        <v>116.92999999999999</v>
      </c>
      <c r="E224" s="32">
        <f t="shared" si="8"/>
        <v>0.24999999999998579</v>
      </c>
      <c r="F224" s="32"/>
      <c r="G224" s="43"/>
    </row>
    <row r="225" spans="1:7" ht="16.5" x14ac:dyDescent="0.35">
      <c r="A225" s="70">
        <v>43532</v>
      </c>
      <c r="B225" s="71">
        <v>0.55000000000000004</v>
      </c>
      <c r="C225" s="72">
        <v>5.6470000000000002</v>
      </c>
      <c r="D225" s="62">
        <f t="shared" si="7"/>
        <v>116.92999999999999</v>
      </c>
      <c r="E225" s="32">
        <f t="shared" si="8"/>
        <v>0.24999999999998579</v>
      </c>
      <c r="F225" s="32"/>
      <c r="G225" s="43"/>
    </row>
    <row r="226" spans="1:7" ht="16.5" x14ac:dyDescent="0.35">
      <c r="A226" s="70">
        <v>43533</v>
      </c>
      <c r="B226" s="71">
        <v>0.54</v>
      </c>
      <c r="C226" s="72">
        <v>5.54</v>
      </c>
      <c r="D226" s="62">
        <f t="shared" si="7"/>
        <v>116.92</v>
      </c>
      <c r="E226" s="32">
        <f t="shared" si="8"/>
        <v>0.23999999999999488</v>
      </c>
      <c r="F226" s="32"/>
      <c r="G226" s="43"/>
    </row>
    <row r="227" spans="1:7" ht="16.5" x14ac:dyDescent="0.35">
      <c r="A227" s="70">
        <v>43535</v>
      </c>
      <c r="B227" s="71">
        <v>0.58000000000000007</v>
      </c>
      <c r="C227" s="72">
        <v>6.7249999999999996</v>
      </c>
      <c r="D227" s="62">
        <f t="shared" si="7"/>
        <v>116.96</v>
      </c>
      <c r="E227" s="32">
        <f t="shared" si="8"/>
        <v>0.27999999999998693</v>
      </c>
      <c r="F227" s="32"/>
      <c r="G227" s="43"/>
    </row>
    <row r="228" spans="1:7" ht="16.5" x14ac:dyDescent="0.35">
      <c r="A228" s="70">
        <v>43536</v>
      </c>
      <c r="B228" s="71">
        <v>0.62000000000000011</v>
      </c>
      <c r="C228" s="72">
        <v>8.5760000000000005</v>
      </c>
      <c r="D228" s="62">
        <f t="shared" si="7"/>
        <v>117</v>
      </c>
      <c r="E228" s="32">
        <f t="shared" si="8"/>
        <v>0.31999999999999318</v>
      </c>
      <c r="F228" s="32"/>
      <c r="G228" s="43"/>
    </row>
    <row r="229" spans="1:7" ht="16.5" x14ac:dyDescent="0.35">
      <c r="A229" s="70">
        <v>43537</v>
      </c>
      <c r="B229" s="71">
        <v>0.57000000000000006</v>
      </c>
      <c r="C229" s="72">
        <v>6.3049999999999997</v>
      </c>
      <c r="D229" s="62">
        <f t="shared" si="7"/>
        <v>116.94999999999999</v>
      </c>
      <c r="E229" s="32">
        <f t="shared" si="8"/>
        <v>0.26999999999998181</v>
      </c>
      <c r="F229" s="32"/>
      <c r="G229" s="43"/>
    </row>
    <row r="230" spans="1:7" ht="16.5" x14ac:dyDescent="0.35">
      <c r="A230" s="70">
        <v>43538</v>
      </c>
      <c r="B230" s="71">
        <v>0.56000000000000005</v>
      </c>
      <c r="C230" s="72">
        <v>5.9340000000000002</v>
      </c>
      <c r="D230" s="62">
        <f t="shared" si="7"/>
        <v>116.94</v>
      </c>
      <c r="E230" s="32">
        <f t="shared" si="8"/>
        <v>0.25999999999999091</v>
      </c>
      <c r="F230" s="32"/>
      <c r="G230" s="43"/>
    </row>
    <row r="231" spans="1:7" ht="16.5" x14ac:dyDescent="0.35">
      <c r="A231" s="70">
        <v>43539</v>
      </c>
      <c r="B231" s="71">
        <v>0.55000000000000004</v>
      </c>
      <c r="C231" s="72">
        <v>5.79</v>
      </c>
      <c r="D231" s="62">
        <f t="shared" si="7"/>
        <v>116.92999999999999</v>
      </c>
      <c r="E231" s="32">
        <f t="shared" si="8"/>
        <v>0.24999999999998579</v>
      </c>
      <c r="F231" s="32"/>
      <c r="G231" s="43"/>
    </row>
    <row r="232" spans="1:7" ht="16.5" x14ac:dyDescent="0.35">
      <c r="A232" s="70">
        <v>43540</v>
      </c>
      <c r="B232" s="71">
        <v>0.54</v>
      </c>
      <c r="C232" s="72">
        <v>5.4009999999999998</v>
      </c>
      <c r="D232" s="62">
        <f t="shared" si="7"/>
        <v>116.92</v>
      </c>
      <c r="E232" s="32">
        <f t="shared" si="8"/>
        <v>0.23999999999999488</v>
      </c>
      <c r="F232" s="32"/>
      <c r="G232" s="43"/>
    </row>
    <row r="233" spans="1:7" ht="16.5" x14ac:dyDescent="0.35">
      <c r="A233" s="70">
        <v>43541</v>
      </c>
      <c r="B233" s="71">
        <v>0.54</v>
      </c>
      <c r="C233" s="72">
        <v>5.4109999999999996</v>
      </c>
      <c r="D233" s="62">
        <f t="shared" si="7"/>
        <v>116.92</v>
      </c>
      <c r="E233" s="32">
        <f t="shared" si="8"/>
        <v>0.23999999999999488</v>
      </c>
      <c r="F233" s="32"/>
      <c r="G233" s="43"/>
    </row>
    <row r="234" spans="1:7" ht="16.5" x14ac:dyDescent="0.35">
      <c r="A234" s="70">
        <v>43542</v>
      </c>
      <c r="B234" s="71">
        <v>0.54</v>
      </c>
      <c r="C234" s="72">
        <v>5.2960000000000003</v>
      </c>
      <c r="D234" s="62">
        <f t="shared" si="7"/>
        <v>116.92</v>
      </c>
      <c r="E234" s="32">
        <f t="shared" si="8"/>
        <v>0.23999999999999488</v>
      </c>
      <c r="F234" s="32"/>
      <c r="G234" s="43"/>
    </row>
    <row r="235" spans="1:7" ht="16.5" x14ac:dyDescent="0.35">
      <c r="A235" s="70">
        <v>43544</v>
      </c>
      <c r="B235" s="71">
        <v>0.53</v>
      </c>
      <c r="C235" s="72">
        <v>4.8680000000000003</v>
      </c>
      <c r="D235" s="62">
        <f t="shared" si="7"/>
        <v>116.91</v>
      </c>
      <c r="E235" s="32">
        <f t="shared" si="8"/>
        <v>0.22999999999998977</v>
      </c>
      <c r="F235" s="32"/>
      <c r="G235" s="43"/>
    </row>
    <row r="236" spans="1:7" ht="16.5" x14ac:dyDescent="0.35">
      <c r="A236" s="70">
        <v>43545</v>
      </c>
      <c r="B236" s="71">
        <v>0.53</v>
      </c>
      <c r="C236" s="72">
        <v>4.9340000000000002</v>
      </c>
      <c r="D236" s="62">
        <f t="shared" si="7"/>
        <v>116.91</v>
      </c>
      <c r="E236" s="32">
        <f t="shared" si="8"/>
        <v>0.22999999999998977</v>
      </c>
      <c r="F236" s="32"/>
      <c r="G236" s="43"/>
    </row>
    <row r="237" spans="1:7" ht="16.5" x14ac:dyDescent="0.35">
      <c r="A237" s="70">
        <v>43546</v>
      </c>
      <c r="B237" s="71">
        <v>0.54</v>
      </c>
      <c r="C237" s="72">
        <v>5.2560000000000002</v>
      </c>
      <c r="D237" s="62">
        <f t="shared" si="7"/>
        <v>116.92</v>
      </c>
      <c r="E237" s="32">
        <f t="shared" si="8"/>
        <v>0.23999999999999488</v>
      </c>
      <c r="F237" s="32"/>
      <c r="G237" s="43"/>
    </row>
    <row r="238" spans="1:7" ht="16.5" x14ac:dyDescent="0.35">
      <c r="A238" s="70">
        <v>43547</v>
      </c>
      <c r="B238" s="71">
        <v>0.53</v>
      </c>
      <c r="C238" s="72">
        <v>4.9889999999999999</v>
      </c>
      <c r="D238" s="62">
        <f t="shared" ref="D238:D242" si="9">B238+$D$2</f>
        <v>116.91</v>
      </c>
      <c r="E238" s="32">
        <f t="shared" si="8"/>
        <v>0.22999999999998977</v>
      </c>
      <c r="F238" s="32"/>
      <c r="G238" s="43"/>
    </row>
    <row r="239" spans="1:7" ht="16.5" x14ac:dyDescent="0.35">
      <c r="A239" s="70">
        <v>43549</v>
      </c>
      <c r="B239" s="71">
        <v>0.54</v>
      </c>
      <c r="C239" s="72">
        <v>5.1980000000000004</v>
      </c>
      <c r="D239" s="62">
        <f t="shared" si="9"/>
        <v>116.92</v>
      </c>
      <c r="E239" s="32">
        <f t="shared" si="8"/>
        <v>0.23999999999999488</v>
      </c>
      <c r="F239" s="32"/>
      <c r="G239" s="43"/>
    </row>
    <row r="240" spans="1:7" ht="16.5" x14ac:dyDescent="0.35">
      <c r="A240" s="70">
        <v>43550</v>
      </c>
      <c r="B240" s="71">
        <v>0.54</v>
      </c>
      <c r="C240" s="74">
        <v>5.0890000000000004</v>
      </c>
      <c r="D240" s="62">
        <f t="shared" si="9"/>
        <v>116.92</v>
      </c>
      <c r="E240" s="32">
        <f t="shared" si="8"/>
        <v>0.23999999999999488</v>
      </c>
      <c r="F240" s="32"/>
      <c r="G240" s="43"/>
    </row>
    <row r="241" spans="1:7" ht="16.5" x14ac:dyDescent="0.35">
      <c r="A241" s="70">
        <v>43554</v>
      </c>
      <c r="B241" s="71">
        <v>0.56000000000000005</v>
      </c>
      <c r="C241" s="72">
        <v>5.87</v>
      </c>
      <c r="D241" s="62">
        <f t="shared" si="9"/>
        <v>116.94</v>
      </c>
      <c r="E241" s="32">
        <f t="shared" si="8"/>
        <v>0.25999999999999091</v>
      </c>
      <c r="F241" s="32"/>
      <c r="G241" s="43"/>
    </row>
    <row r="242" spans="1:7" ht="16.5" x14ac:dyDescent="0.35">
      <c r="A242" s="70">
        <v>43555</v>
      </c>
      <c r="B242" s="71">
        <v>0.57000000000000006</v>
      </c>
      <c r="C242" s="72">
        <v>6.1669999999999998</v>
      </c>
      <c r="D242" s="62">
        <f t="shared" si="9"/>
        <v>116.94999999999999</v>
      </c>
      <c r="E242" s="32">
        <f t="shared" si="8"/>
        <v>0.26999999999998181</v>
      </c>
      <c r="F242" s="32"/>
      <c r="G242" s="43"/>
    </row>
    <row r="243" spans="1:7" ht="16.5" x14ac:dyDescent="0.35">
      <c r="A243" s="29"/>
      <c r="B243" s="30"/>
      <c r="C243" s="31"/>
      <c r="D243" s="32"/>
      <c r="E243" s="32"/>
      <c r="F243" s="32"/>
    </row>
    <row r="244" spans="1:7" ht="16.5" x14ac:dyDescent="0.35">
      <c r="A244" s="29"/>
      <c r="B244" s="30"/>
      <c r="C244" s="31"/>
      <c r="D244" s="32"/>
      <c r="E244" s="32"/>
      <c r="F244" s="32"/>
    </row>
    <row r="245" spans="1:7" ht="16.5" x14ac:dyDescent="0.35">
      <c r="A245" s="29"/>
      <c r="B245" s="30"/>
      <c r="C245" s="31"/>
      <c r="D245" s="32"/>
      <c r="E245" s="32"/>
      <c r="F245" s="32"/>
    </row>
    <row r="246" spans="1:7" ht="16.5" x14ac:dyDescent="0.35">
      <c r="A246" s="29"/>
      <c r="B246" s="30"/>
      <c r="C246" s="31"/>
      <c r="D246" s="32"/>
      <c r="E246" s="32"/>
      <c r="F246" s="32"/>
    </row>
    <row r="247" spans="1:7" ht="16.5" x14ac:dyDescent="0.35">
      <c r="A247" s="29"/>
      <c r="B247" s="30"/>
      <c r="C247" s="31"/>
      <c r="D247" s="32"/>
      <c r="E247" s="32"/>
      <c r="F247" s="32"/>
    </row>
    <row r="248" spans="1:7" ht="16.5" x14ac:dyDescent="0.35">
      <c r="A248" s="29"/>
      <c r="B248" s="30"/>
      <c r="C248" s="31"/>
      <c r="D248" s="32"/>
      <c r="E248" s="32"/>
      <c r="F248" s="32"/>
    </row>
    <row r="249" spans="1:7" ht="16.5" x14ac:dyDescent="0.35">
      <c r="A249" s="29"/>
      <c r="B249" s="30"/>
      <c r="C249" s="31"/>
      <c r="D249" s="32"/>
      <c r="E249" s="32"/>
      <c r="F249" s="32"/>
    </row>
    <row r="250" spans="1:7" ht="16.5" x14ac:dyDescent="0.35">
      <c r="A250" s="29"/>
      <c r="B250" s="30"/>
      <c r="C250" s="31"/>
      <c r="D250" s="32"/>
      <c r="E250" s="32"/>
      <c r="F250" s="32"/>
    </row>
    <row r="251" spans="1:7" ht="16.5" x14ac:dyDescent="0.35">
      <c r="A251" s="29"/>
      <c r="B251" s="30"/>
      <c r="C251" s="31"/>
      <c r="D251" s="32"/>
      <c r="E251" s="32"/>
      <c r="F251" s="32"/>
    </row>
    <row r="252" spans="1:7" ht="16.5" x14ac:dyDescent="0.35">
      <c r="A252" s="29"/>
      <c r="B252" s="30"/>
      <c r="C252" s="31"/>
      <c r="D252" s="32"/>
      <c r="E252" s="32"/>
      <c r="F252" s="32"/>
    </row>
    <row r="253" spans="1:7" ht="16.5" x14ac:dyDescent="0.35">
      <c r="A253" s="29"/>
      <c r="B253" s="30"/>
      <c r="C253" s="31"/>
      <c r="D253" s="32"/>
      <c r="E253" s="32"/>
      <c r="F253" s="32"/>
    </row>
    <row r="254" spans="1:7" ht="16.5" x14ac:dyDescent="0.35">
      <c r="A254" s="29"/>
      <c r="B254" s="30"/>
      <c r="C254" s="36"/>
      <c r="D254" s="32"/>
      <c r="E254" s="32"/>
      <c r="F254" s="32"/>
    </row>
    <row r="255" spans="1:7" ht="16.5" x14ac:dyDescent="0.35">
      <c r="A255" s="29"/>
      <c r="B255" s="30"/>
      <c r="C255" s="31"/>
      <c r="D255" s="32"/>
      <c r="E255" s="32"/>
      <c r="F255" s="32"/>
    </row>
    <row r="256" spans="1:7" ht="16.5" x14ac:dyDescent="0.35">
      <c r="A256" s="29"/>
      <c r="B256" s="30"/>
      <c r="C256" s="31"/>
      <c r="D256" s="32"/>
      <c r="E256" s="32"/>
      <c r="F256" s="32"/>
    </row>
    <row r="257" spans="1:6" ht="16.5" x14ac:dyDescent="0.35">
      <c r="A257" s="29"/>
      <c r="B257" s="30"/>
      <c r="C257" s="31"/>
      <c r="D257" s="32"/>
      <c r="E257" s="32"/>
      <c r="F257" s="32"/>
    </row>
    <row r="258" spans="1:6" ht="16.5" x14ac:dyDescent="0.35">
      <c r="A258" s="29"/>
      <c r="B258" s="30"/>
      <c r="C258" s="31"/>
      <c r="D258" s="32"/>
      <c r="E258" s="32"/>
      <c r="F258" s="32"/>
    </row>
    <row r="259" spans="1:6" ht="16.5" x14ac:dyDescent="0.35">
      <c r="A259" s="29"/>
      <c r="B259" s="30"/>
      <c r="C259" s="31"/>
      <c r="D259" s="32"/>
      <c r="E259" s="32"/>
      <c r="F259" s="32"/>
    </row>
    <row r="260" spans="1:6" ht="16.5" x14ac:dyDescent="0.35">
      <c r="A260" s="29"/>
      <c r="B260" s="30"/>
      <c r="C260" s="31"/>
      <c r="D260" s="32"/>
      <c r="E260" s="32"/>
      <c r="F260" s="32"/>
    </row>
    <row r="261" spans="1:6" ht="16.5" x14ac:dyDescent="0.35">
      <c r="A261" s="29"/>
      <c r="B261" s="30"/>
      <c r="C261" s="31"/>
      <c r="D261" s="32"/>
      <c r="E261" s="32"/>
      <c r="F261" s="32"/>
    </row>
    <row r="262" spans="1:6" ht="16.5" x14ac:dyDescent="0.35">
      <c r="A262" s="29"/>
      <c r="B262" s="30"/>
      <c r="C262" s="31"/>
      <c r="D262" s="32"/>
      <c r="E262" s="32"/>
      <c r="F262" s="32"/>
    </row>
    <row r="263" spans="1:6" ht="16.5" x14ac:dyDescent="0.35">
      <c r="A263" s="29"/>
      <c r="B263" s="30"/>
      <c r="C263" s="31"/>
      <c r="D263" s="32"/>
      <c r="E263" s="32"/>
      <c r="F263" s="32"/>
    </row>
    <row r="264" spans="1:6" ht="16.5" x14ac:dyDescent="0.35">
      <c r="A264" s="29"/>
      <c r="B264" s="30"/>
      <c r="C264" s="36"/>
      <c r="D264" s="32"/>
      <c r="E264" s="32"/>
      <c r="F264" s="32"/>
    </row>
    <row r="265" spans="1:6" ht="16.5" x14ac:dyDescent="0.35">
      <c r="A265" s="29"/>
      <c r="B265" s="30"/>
      <c r="C265" s="31"/>
      <c r="D265" s="32"/>
      <c r="E265" s="32"/>
      <c r="F265" s="32"/>
    </row>
    <row r="266" spans="1:6" ht="16.5" x14ac:dyDescent="0.35">
      <c r="A266" s="29"/>
      <c r="B266" s="30"/>
      <c r="C266" s="31"/>
      <c r="D266" s="32"/>
      <c r="E266" s="32"/>
      <c r="F266" s="32"/>
    </row>
    <row r="267" spans="1:6" ht="16.5" x14ac:dyDescent="0.35">
      <c r="A267" s="29"/>
      <c r="B267" s="30"/>
      <c r="C267" s="31"/>
      <c r="D267" s="32"/>
      <c r="E267" s="32"/>
      <c r="F267" s="32"/>
    </row>
    <row r="268" spans="1:6" ht="16.5" x14ac:dyDescent="0.35">
      <c r="A268" s="29"/>
      <c r="B268" s="30"/>
      <c r="C268" s="31"/>
      <c r="D268" s="32"/>
      <c r="E268" s="32"/>
      <c r="F268" s="32"/>
    </row>
    <row r="269" spans="1:6" ht="16.5" x14ac:dyDescent="0.35">
      <c r="A269" s="29"/>
      <c r="B269" s="30"/>
      <c r="C269" s="31"/>
      <c r="D269" s="32"/>
      <c r="E269" s="32"/>
      <c r="F269" s="32"/>
    </row>
    <row r="270" spans="1:6" ht="16.5" x14ac:dyDescent="0.35">
      <c r="A270" s="29"/>
      <c r="B270" s="30"/>
      <c r="C270" s="31"/>
      <c r="D270" s="32"/>
      <c r="E270" s="32"/>
      <c r="F270" s="32"/>
    </row>
    <row r="271" spans="1:6" ht="16.5" x14ac:dyDescent="0.35">
      <c r="A271" s="29"/>
      <c r="B271" s="30"/>
      <c r="C271" s="36"/>
      <c r="D271" s="32"/>
      <c r="E271" s="32"/>
      <c r="F271" s="32"/>
    </row>
    <row r="272" spans="1:6" ht="16.5" x14ac:dyDescent="0.35">
      <c r="A272" s="29"/>
      <c r="B272" s="30"/>
      <c r="C272" s="31"/>
      <c r="D272" s="32"/>
      <c r="E272" s="32"/>
      <c r="F272" s="32"/>
    </row>
    <row r="273" spans="1:6" ht="16.5" x14ac:dyDescent="0.35">
      <c r="A273" s="29"/>
      <c r="B273" s="30"/>
      <c r="C273" s="31"/>
      <c r="D273" s="32"/>
      <c r="E273" s="32"/>
      <c r="F273" s="32"/>
    </row>
    <row r="274" spans="1:6" ht="16.5" x14ac:dyDescent="0.35">
      <c r="A274" s="29"/>
      <c r="B274" s="30"/>
      <c r="C274" s="31"/>
      <c r="D274" s="32"/>
      <c r="E274" s="32"/>
      <c r="F274" s="32"/>
    </row>
    <row r="275" spans="1:6" ht="16.5" x14ac:dyDescent="0.35">
      <c r="A275" s="29"/>
      <c r="B275" s="30"/>
      <c r="C275" s="31"/>
      <c r="D275" s="32"/>
      <c r="E275" s="32"/>
      <c r="F275" s="32"/>
    </row>
    <row r="276" spans="1:6" ht="16.5" x14ac:dyDescent="0.35">
      <c r="A276" s="29"/>
      <c r="B276" s="30"/>
      <c r="C276" s="36"/>
      <c r="D276" s="32"/>
      <c r="E276" s="32"/>
      <c r="F276" s="32"/>
    </row>
    <row r="277" spans="1:6" ht="16.5" x14ac:dyDescent="0.35">
      <c r="A277" s="29"/>
      <c r="B277" s="30"/>
      <c r="C277" s="31"/>
      <c r="D277" s="32"/>
      <c r="E277" s="32"/>
      <c r="F277" s="32"/>
    </row>
    <row r="278" spans="1:6" ht="16.5" x14ac:dyDescent="0.35">
      <c r="A278" s="29"/>
      <c r="B278" s="30"/>
      <c r="C278" s="31"/>
      <c r="D278" s="32"/>
      <c r="E278" s="32"/>
      <c r="F278" s="32"/>
    </row>
    <row r="279" spans="1:6" ht="16.5" x14ac:dyDescent="0.35">
      <c r="A279" s="29"/>
      <c r="B279" s="30"/>
      <c r="C279" s="31"/>
      <c r="D279" s="32"/>
      <c r="E279" s="32"/>
      <c r="F279" s="32"/>
    </row>
    <row r="280" spans="1:6" ht="16.5" x14ac:dyDescent="0.35">
      <c r="A280" s="29"/>
      <c r="B280" s="30"/>
      <c r="C280" s="31"/>
      <c r="D280" s="32"/>
      <c r="E280" s="32"/>
      <c r="F280" s="32"/>
    </row>
    <row r="281" spans="1:6" ht="16.5" x14ac:dyDescent="0.35">
      <c r="A281" s="29"/>
      <c r="B281" s="30"/>
      <c r="C281" s="31"/>
      <c r="D281" s="32"/>
      <c r="E281" s="32"/>
      <c r="F281" s="32"/>
    </row>
    <row r="282" spans="1:6" ht="16.5" x14ac:dyDescent="0.35">
      <c r="A282" s="29"/>
      <c r="B282" s="30"/>
      <c r="C282" s="31"/>
      <c r="D282" s="32"/>
      <c r="E282" s="32"/>
      <c r="F282" s="32"/>
    </row>
    <row r="283" spans="1:6" ht="16.5" x14ac:dyDescent="0.35">
      <c r="A283" s="29"/>
      <c r="B283" s="30"/>
      <c r="C283" s="31"/>
      <c r="D283" s="32"/>
      <c r="E283" s="32"/>
      <c r="F283" s="32"/>
    </row>
    <row r="284" spans="1:6" ht="16.5" x14ac:dyDescent="0.35">
      <c r="A284" s="29"/>
      <c r="B284" s="30"/>
      <c r="C284" s="31"/>
      <c r="D284" s="32"/>
      <c r="E284" s="32"/>
      <c r="F284" s="32"/>
    </row>
    <row r="285" spans="1:6" ht="16.5" x14ac:dyDescent="0.35">
      <c r="A285" s="29"/>
      <c r="B285" s="30"/>
      <c r="C285" s="31"/>
      <c r="D285" s="32"/>
      <c r="E285" s="32"/>
      <c r="F285" s="32"/>
    </row>
    <row r="286" spans="1:6" ht="16.5" x14ac:dyDescent="0.35">
      <c r="A286" s="29"/>
      <c r="B286" s="30"/>
      <c r="C286" s="31"/>
      <c r="D286" s="32"/>
      <c r="E286" s="32"/>
      <c r="F286" s="32"/>
    </row>
    <row r="287" spans="1:6" ht="16.5" x14ac:dyDescent="0.35">
      <c r="A287" s="29"/>
      <c r="B287" s="30"/>
      <c r="C287" s="31"/>
      <c r="D287" s="32"/>
      <c r="E287" s="32"/>
      <c r="F287" s="32"/>
    </row>
    <row r="288" spans="1:6" ht="16.5" x14ac:dyDescent="0.35">
      <c r="A288" s="29"/>
      <c r="B288" s="30"/>
      <c r="C288" s="36"/>
      <c r="D288" s="32"/>
      <c r="E288" s="32"/>
      <c r="F288" s="32"/>
    </row>
    <row r="289" spans="1:6" ht="16.5" x14ac:dyDescent="0.35">
      <c r="A289" s="29"/>
      <c r="B289" s="30"/>
      <c r="C289" s="31"/>
      <c r="D289" s="32"/>
      <c r="E289" s="32"/>
      <c r="F289" s="32"/>
    </row>
    <row r="290" spans="1:6" ht="16.5" x14ac:dyDescent="0.35">
      <c r="A290" s="29"/>
      <c r="B290" s="30"/>
      <c r="C290" s="31"/>
      <c r="D290" s="32"/>
      <c r="E290" s="32"/>
      <c r="F290" s="32"/>
    </row>
    <row r="291" spans="1:6" ht="16.5" x14ac:dyDescent="0.35">
      <c r="A291" s="29"/>
      <c r="B291" s="30"/>
      <c r="C291" s="31"/>
      <c r="D291" s="32"/>
      <c r="E291" s="32"/>
      <c r="F291" s="32"/>
    </row>
    <row r="292" spans="1:6" ht="16.5" x14ac:dyDescent="0.35">
      <c r="A292" s="29"/>
      <c r="B292" s="30"/>
      <c r="C292" s="31"/>
      <c r="D292" s="32"/>
      <c r="E292" s="32"/>
      <c r="F292" s="32"/>
    </row>
    <row r="293" spans="1:6" ht="16.5" x14ac:dyDescent="0.35">
      <c r="A293" s="29"/>
      <c r="B293" s="30"/>
      <c r="C293" s="31"/>
      <c r="D293" s="32"/>
      <c r="E293" s="32"/>
      <c r="F293" s="32"/>
    </row>
    <row r="294" spans="1:6" ht="16.5" x14ac:dyDescent="0.35">
      <c r="A294" s="29"/>
      <c r="B294" s="30"/>
      <c r="C294" s="31"/>
      <c r="D294" s="32"/>
      <c r="E294" s="32"/>
      <c r="F294" s="32"/>
    </row>
    <row r="295" spans="1:6" ht="16.5" x14ac:dyDescent="0.35">
      <c r="A295" s="29"/>
      <c r="B295" s="30"/>
      <c r="C295" s="31"/>
      <c r="D295" s="32"/>
      <c r="E295" s="32"/>
      <c r="F295" s="32"/>
    </row>
    <row r="296" spans="1:6" ht="16.5" x14ac:dyDescent="0.35">
      <c r="A296" s="29"/>
      <c r="B296" s="30"/>
      <c r="C296" s="36"/>
      <c r="D296" s="32"/>
      <c r="E296" s="32"/>
      <c r="F296" s="32"/>
    </row>
    <row r="297" spans="1:6" ht="16.5" x14ac:dyDescent="0.35">
      <c r="A297" s="29"/>
      <c r="B297" s="30"/>
      <c r="C297" s="31"/>
      <c r="D297" s="32"/>
      <c r="E297" s="32"/>
      <c r="F297" s="32"/>
    </row>
    <row r="298" spans="1:6" ht="16.5" x14ac:dyDescent="0.35">
      <c r="A298" s="29"/>
      <c r="B298" s="30"/>
      <c r="C298" s="31"/>
      <c r="D298" s="32"/>
      <c r="E298" s="32"/>
      <c r="F298" s="32"/>
    </row>
    <row r="299" spans="1:6" ht="16.5" x14ac:dyDescent="0.35">
      <c r="A299" s="29"/>
      <c r="B299" s="30"/>
      <c r="C299" s="31"/>
      <c r="D299" s="32"/>
      <c r="E299" s="32"/>
      <c r="F299" s="32"/>
    </row>
    <row r="300" spans="1:6" ht="16.5" x14ac:dyDescent="0.35">
      <c r="A300" s="29"/>
      <c r="B300" s="30"/>
      <c r="C300" s="31"/>
      <c r="D300" s="32"/>
      <c r="E300" s="32"/>
      <c r="F300" s="32"/>
    </row>
    <row r="301" spans="1:6" ht="16.5" x14ac:dyDescent="0.35">
      <c r="A301" s="29"/>
      <c r="B301" s="30"/>
      <c r="C301" s="31"/>
      <c r="D301" s="32"/>
      <c r="E301" s="32"/>
      <c r="F301" s="32"/>
    </row>
    <row r="302" spans="1:6" ht="16.5" x14ac:dyDescent="0.35">
      <c r="A302" s="29"/>
      <c r="B302" s="30"/>
      <c r="C302" s="31"/>
      <c r="D302" s="32"/>
      <c r="E302" s="32"/>
      <c r="F302" s="32"/>
    </row>
    <row r="303" spans="1:6" ht="16.5" x14ac:dyDescent="0.35">
      <c r="A303" s="29"/>
      <c r="B303" s="30"/>
      <c r="C303" s="31"/>
      <c r="D303" s="32"/>
      <c r="E303" s="32"/>
      <c r="F303" s="32"/>
    </row>
    <row r="304" spans="1:6" ht="16.5" x14ac:dyDescent="0.35">
      <c r="A304" s="29"/>
      <c r="B304" s="30"/>
      <c r="C304" s="31"/>
      <c r="D304" s="32"/>
      <c r="E304" s="32"/>
      <c r="F304" s="32"/>
    </row>
    <row r="305" spans="1:6" ht="16.5" x14ac:dyDescent="0.35">
      <c r="A305" s="29"/>
      <c r="B305" s="30"/>
      <c r="C305" s="31"/>
      <c r="D305" s="32"/>
      <c r="E305" s="32"/>
      <c r="F305" s="32"/>
    </row>
    <row r="306" spans="1:6" ht="16.5" x14ac:dyDescent="0.35">
      <c r="A306" s="29"/>
      <c r="B306" s="30"/>
      <c r="C306" s="31"/>
      <c r="D306" s="32"/>
      <c r="E306" s="32"/>
      <c r="F306" s="32"/>
    </row>
    <row r="307" spans="1:6" ht="16.5" x14ac:dyDescent="0.35">
      <c r="A307" s="29"/>
      <c r="B307" s="30"/>
      <c r="C307" s="31"/>
      <c r="D307" s="32"/>
      <c r="E307" s="32"/>
      <c r="F307" s="32"/>
    </row>
    <row r="308" spans="1:6" ht="16.5" x14ac:dyDescent="0.35">
      <c r="A308" s="29"/>
      <c r="B308" s="30"/>
      <c r="C308" s="31"/>
      <c r="D308" s="32"/>
      <c r="E308" s="32"/>
      <c r="F308" s="32"/>
    </row>
    <row r="309" spans="1:6" ht="16.5" x14ac:dyDescent="0.35">
      <c r="A309" s="29"/>
      <c r="B309" s="30"/>
      <c r="C309" s="31"/>
      <c r="D309" s="32"/>
      <c r="E309" s="32"/>
      <c r="F309" s="32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0"/>
  <sheetViews>
    <sheetView zoomScale="57" zoomScaleNormal="57" workbookViewId="0">
      <selection activeCell="O39" sqref="O39"/>
    </sheetView>
  </sheetViews>
  <sheetFormatPr defaultRowHeight="14.25" x14ac:dyDescent="0.2"/>
  <cols>
    <col min="29" max="30" width="9" style="38"/>
    <col min="32" max="34" width="8.5" style="52" customWidth="1"/>
    <col min="35" max="35" width="9" style="52"/>
    <col min="36" max="36" width="9" style="46"/>
    <col min="37" max="37" width="11.375" style="47" customWidth="1"/>
    <col min="38" max="38" width="9" style="47"/>
  </cols>
  <sheetData>
    <row r="1" spans="1:38" ht="15" x14ac:dyDescent="0.25">
      <c r="A1" s="86" t="s">
        <v>34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O1" s="86" t="s">
        <v>34</v>
      </c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F1" s="51" t="s">
        <v>26</v>
      </c>
      <c r="AH1" s="53"/>
      <c r="AK1" s="47" t="s">
        <v>87</v>
      </c>
    </row>
    <row r="2" spans="1:38" ht="38.25" x14ac:dyDescent="0.25">
      <c r="A2" s="86" t="s">
        <v>35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O2" s="86" t="s">
        <v>36</v>
      </c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38"/>
      <c r="AC2" s="39" t="s">
        <v>10</v>
      </c>
      <c r="AD2" s="39" t="s">
        <v>9</v>
      </c>
      <c r="AF2" s="51" t="s">
        <v>90</v>
      </c>
      <c r="AH2" s="53"/>
      <c r="AJ2" s="46" t="s">
        <v>82</v>
      </c>
      <c r="AK2" s="47" t="s">
        <v>81</v>
      </c>
    </row>
    <row r="3" spans="1:38" ht="16.5" x14ac:dyDescent="0.35">
      <c r="A3" s="86" t="s">
        <v>95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O3" s="86" t="str">
        <f>A3</f>
        <v>WATER  YEAR 2018</v>
      </c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C3" s="38">
        <v>116.6</v>
      </c>
      <c r="AD3" s="38">
        <v>0</v>
      </c>
      <c r="AF3" s="54" t="s">
        <v>27</v>
      </c>
      <c r="AG3" s="55">
        <f>MIN(AG6:AG350)</f>
        <v>0.53</v>
      </c>
      <c r="AH3" s="55">
        <f>MIN(AH6:AH350)</f>
        <v>4.3239999999999998</v>
      </c>
    </row>
    <row r="4" spans="1:38" ht="16.5" x14ac:dyDescent="0.35">
      <c r="AC4" s="38">
        <v>116.8</v>
      </c>
      <c r="AD4" s="38">
        <v>1.36</v>
      </c>
      <c r="AF4" s="54" t="s">
        <v>28</v>
      </c>
      <c r="AG4" s="55">
        <f>MAX(AG6:AG350)</f>
        <v>2.16</v>
      </c>
      <c r="AH4" s="55">
        <f>MAX(AH6:AH350)</f>
        <v>237.02099999999999</v>
      </c>
    </row>
    <row r="5" spans="1:38" ht="15" x14ac:dyDescent="0.25">
      <c r="A5" s="40" t="s">
        <v>37</v>
      </c>
      <c r="B5" s="41" t="s">
        <v>38</v>
      </c>
      <c r="C5" s="41" t="s">
        <v>39</v>
      </c>
      <c r="D5" s="41" t="s">
        <v>40</v>
      </c>
      <c r="E5" s="41" t="s">
        <v>41</v>
      </c>
      <c r="F5" s="41" t="s">
        <v>42</v>
      </c>
      <c r="G5" s="41" t="s">
        <v>43</v>
      </c>
      <c r="H5" s="41" t="s">
        <v>44</v>
      </c>
      <c r="I5" s="41" t="s">
        <v>45</v>
      </c>
      <c r="J5" s="41" t="s">
        <v>46</v>
      </c>
      <c r="K5" s="41" t="s">
        <v>47</v>
      </c>
      <c r="L5" s="41" t="s">
        <v>48</v>
      </c>
      <c r="M5" s="42" t="s">
        <v>49</v>
      </c>
      <c r="O5" s="40" t="s">
        <v>37</v>
      </c>
      <c r="P5" s="41" t="s">
        <v>38</v>
      </c>
      <c r="Q5" s="41" t="s">
        <v>39</v>
      </c>
      <c r="R5" s="41" t="s">
        <v>40</v>
      </c>
      <c r="S5" s="41" t="s">
        <v>41</v>
      </c>
      <c r="T5" s="41" t="s">
        <v>42</v>
      </c>
      <c r="U5" s="41" t="s">
        <v>43</v>
      </c>
      <c r="V5" s="41" t="s">
        <v>44</v>
      </c>
      <c r="W5" s="41" t="s">
        <v>45</v>
      </c>
      <c r="X5" s="41" t="s">
        <v>46</v>
      </c>
      <c r="Y5" s="41" t="s">
        <v>47</v>
      </c>
      <c r="Z5" s="41" t="s">
        <v>48</v>
      </c>
      <c r="AA5" s="42" t="s">
        <v>49</v>
      </c>
      <c r="AC5" s="38">
        <v>117</v>
      </c>
      <c r="AD5" s="38">
        <v>9.02</v>
      </c>
      <c r="AF5" s="51" t="s">
        <v>29</v>
      </c>
      <c r="AG5" s="51" t="s">
        <v>21</v>
      </c>
      <c r="AH5" s="51" t="s">
        <v>22</v>
      </c>
      <c r="AJ5" s="46" t="s">
        <v>22</v>
      </c>
      <c r="AK5" s="48" t="s">
        <v>29</v>
      </c>
      <c r="AL5" s="48" t="s">
        <v>22</v>
      </c>
    </row>
    <row r="6" spans="1:38" ht="15" x14ac:dyDescent="0.2">
      <c r="P6" s="43"/>
      <c r="Q6" s="43"/>
      <c r="R6" s="43"/>
      <c r="S6" s="43"/>
      <c r="AC6" s="38">
        <v>117.2</v>
      </c>
      <c r="AD6" s="38">
        <v>22.98</v>
      </c>
      <c r="AF6" s="56">
        <v>43192</v>
      </c>
      <c r="AG6" s="30">
        <v>0.86</v>
      </c>
      <c r="AH6" s="31">
        <v>16.382000000000001</v>
      </c>
      <c r="AJ6" s="46" t="e">
        <f>VLOOKUP(AK6,AF:AH,3,FALSE)</f>
        <v>#N/A</v>
      </c>
      <c r="AK6" s="49">
        <v>43191</v>
      </c>
      <c r="AL6" s="50">
        <f t="shared" ref="AL6:AL35" si="0">P7</f>
        <v>34.1</v>
      </c>
    </row>
    <row r="7" spans="1:38" ht="15" x14ac:dyDescent="0.2">
      <c r="A7" s="44" t="s">
        <v>50</v>
      </c>
      <c r="B7" s="45">
        <v>117.31099999999999</v>
      </c>
      <c r="C7" s="45">
        <v>116.985</v>
      </c>
      <c r="D7" s="45">
        <v>117.30799999999999</v>
      </c>
      <c r="E7" s="45">
        <v>117.104</v>
      </c>
      <c r="F7" s="45">
        <v>116.99</v>
      </c>
      <c r="G7" s="45">
        <v>116.94</v>
      </c>
      <c r="H7" s="45">
        <v>117.494</v>
      </c>
      <c r="I7" s="45">
        <v>117.28399999999999</v>
      </c>
      <c r="J7" s="45">
        <v>117.16</v>
      </c>
      <c r="K7" s="43"/>
      <c r="L7" s="45">
        <v>117.00999999999999</v>
      </c>
      <c r="M7" s="45">
        <v>116.94999999999999</v>
      </c>
      <c r="O7" s="44" t="s">
        <v>50</v>
      </c>
      <c r="P7" s="43">
        <f t="shared" ref="P7:P37" si="1">ROUND((INDEX($AD:$AD,MATCH(B7,$AC:$AC,1)))+((B7-INDEX($AC:$AC,MATCH(B7,$AC:$AC,1)))*(INDEX($AD:$AD,MATCH(B7,$AC:$AC,1)+1)-INDEX($AD:$AD,MATCH(B7,$AC:$AC,1)))/(INDEX($AC:$AC,MATCH(B7,$AC:$AC,1)+1)-INDEX($AC:$AC,MATCH(B7,$AC:$AC,1)))),2)</f>
        <v>34.1</v>
      </c>
      <c r="Q7" s="43">
        <f t="shared" ref="Q7:Q37" si="2">ROUND((INDEX($AD:$AD,MATCH(C7,$AC:$AC,1)))+((C7-INDEX($AC:$AC,MATCH(C7,$AC:$AC,1)))*(INDEX($AD:$AD,MATCH(C7,$AC:$AC,1)+1)-INDEX($AD:$AD,MATCH(C7,$AC:$AC,1)))/(INDEX($AC:$AC,MATCH(C7,$AC:$AC,1)+1)-INDEX($AC:$AC,MATCH(C7,$AC:$AC,1)))),2)</f>
        <v>8.4499999999999993</v>
      </c>
      <c r="R7" s="43">
        <f t="shared" ref="R7:R37" si="3">ROUND((INDEX($AD:$AD,MATCH(D7,$AC:$AC,1)))+((D7-INDEX($AC:$AC,MATCH(D7,$AC:$AC,1)))*(INDEX($AD:$AD,MATCH(D7,$AC:$AC,1)+1)-INDEX($AD:$AD,MATCH(D7,$AC:$AC,1)))/(INDEX($AC:$AC,MATCH(D7,$AC:$AC,1)+1)-INDEX($AC:$AC,MATCH(D7,$AC:$AC,1)))),2)</f>
        <v>33.799999999999997</v>
      </c>
      <c r="S7" s="43">
        <f t="shared" ref="S7:S37" si="4">ROUND((INDEX($AD:$AD,MATCH(E7,$AC:$AC,1)))+((E7-INDEX($AC:$AC,MATCH(E7,$AC:$AC,1)))*(INDEX($AD:$AD,MATCH(E7,$AC:$AC,1)+1)-INDEX($AD:$AD,MATCH(E7,$AC:$AC,1)))/(INDEX($AC:$AC,MATCH(E7,$AC:$AC,1)+1)-INDEX($AC:$AC,MATCH(E7,$AC:$AC,1)))),2)</f>
        <v>16.28</v>
      </c>
      <c r="T7" s="43">
        <f t="shared" ref="T7:T37" si="5">ROUND((INDEX($AD:$AD,MATCH(F7,$AC:$AC,1)))+((F7-INDEX($AC:$AC,MATCH(F7,$AC:$AC,1)))*(INDEX($AD:$AD,MATCH(F7,$AC:$AC,1)+1)-INDEX($AD:$AD,MATCH(F7,$AC:$AC,1)))/(INDEX($AC:$AC,MATCH(F7,$AC:$AC,1)+1)-INDEX($AC:$AC,MATCH(F7,$AC:$AC,1)))),2)</f>
        <v>8.64</v>
      </c>
      <c r="U7" s="43">
        <f t="shared" ref="U7:U37" si="6">ROUND((INDEX($AD:$AD,MATCH(G7,$AC:$AC,1)))+((G7-INDEX($AC:$AC,MATCH(G7,$AC:$AC,1)))*(INDEX($AD:$AD,MATCH(G7,$AC:$AC,1)+1)-INDEX($AD:$AD,MATCH(G7,$AC:$AC,1)))/(INDEX($AC:$AC,MATCH(G7,$AC:$AC,1)+1)-INDEX($AC:$AC,MATCH(G7,$AC:$AC,1)))),2)</f>
        <v>6.72</v>
      </c>
      <c r="V7" s="43">
        <f t="shared" ref="V7:V37" si="7">ROUND((INDEX($AD:$AD,MATCH(H7,$AC:$AC,1)))+((H7-INDEX($AC:$AC,MATCH(H7,$AC:$AC,1)))*(INDEX($AD:$AD,MATCH(H7,$AC:$AC,1)+1)-INDEX($AD:$AD,MATCH(H7,$AC:$AC,1)))/(INDEX($AC:$AC,MATCH(H7,$AC:$AC,1)+1)-INDEX($AC:$AC,MATCH(H7,$AC:$AC,1)))),2)</f>
        <v>55.2</v>
      </c>
      <c r="W7" s="43">
        <f t="shared" ref="W7:W37" si="8">ROUND((INDEX($AD:$AD,MATCH(I7,$AC:$AC,1)))+((I7-INDEX($AC:$AC,MATCH(I7,$AC:$AC,1)))*(INDEX($AD:$AD,MATCH(I7,$AC:$AC,1)+1)-INDEX($AD:$AD,MATCH(I7,$AC:$AC,1)))/(INDEX($AC:$AC,MATCH(I7,$AC:$AC,1)+1)-INDEX($AC:$AC,MATCH(I7,$AC:$AC,1)))),2)</f>
        <v>31.39</v>
      </c>
      <c r="X7" s="43">
        <f t="shared" ref="X7:X37" si="9">ROUND((INDEX($AD:$AD,MATCH(J7,$AC:$AC,1)))+((J7-INDEX($AC:$AC,MATCH(J7,$AC:$AC,1)))*(INDEX($AD:$AD,MATCH(J7,$AC:$AC,1)+1)-INDEX($AD:$AD,MATCH(J7,$AC:$AC,1)))/(INDEX($AC:$AC,MATCH(J7,$AC:$AC,1)+1)-INDEX($AC:$AC,MATCH(J7,$AC:$AC,1)))),2)</f>
        <v>20.190000000000001</v>
      </c>
      <c r="Y7" s="43" t="e">
        <f t="shared" ref="Y7:Y37" si="10">ROUND((INDEX($AD:$AD,MATCH(K7,$AC:$AC,1)))+((K7-INDEX($AC:$AC,MATCH(K7,$AC:$AC,1)))*(INDEX($AD:$AD,MATCH(K7,$AC:$AC,1)+1)-INDEX($AD:$AD,MATCH(K7,$AC:$AC,1)))/(INDEX($AC:$AC,MATCH(K7,$AC:$AC,1)+1)-INDEX($AC:$AC,MATCH(K7,$AC:$AC,1)))),2)</f>
        <v>#N/A</v>
      </c>
      <c r="Z7" s="43">
        <f t="shared" ref="Z7:Z37" si="11">ROUND((INDEX($AD:$AD,MATCH(L7,$AC:$AC,1)))+((L7-INDEX($AC:$AC,MATCH(L7,$AC:$AC,1)))*(INDEX($AD:$AD,MATCH(L7,$AC:$AC,1)+1)-INDEX($AD:$AD,MATCH(L7,$AC:$AC,1)))/(INDEX($AC:$AC,MATCH(L7,$AC:$AC,1)+1)-INDEX($AC:$AC,MATCH(L7,$AC:$AC,1)))),2)</f>
        <v>9.7200000000000006</v>
      </c>
      <c r="AA7" s="43">
        <f t="shared" ref="AA7:AA37" si="12">ROUND((INDEX($AD:$AD,MATCH(M7,$AC:$AC,1)))+((M7-INDEX($AC:$AC,MATCH(M7,$AC:$AC,1)))*(INDEX($AD:$AD,MATCH(M7,$AC:$AC,1)+1)-INDEX($AD:$AD,MATCH(M7,$AC:$AC,1)))/(INDEX($AC:$AC,MATCH(M7,$AC:$AC,1)+1)-INDEX($AC:$AC,MATCH(M7,$AC:$AC,1)))),2)</f>
        <v>7.1</v>
      </c>
      <c r="AC7" s="38">
        <v>117.4</v>
      </c>
      <c r="AD7" s="38">
        <v>43.01</v>
      </c>
      <c r="AF7" s="56">
        <v>43193</v>
      </c>
      <c r="AG7" s="30">
        <v>0.86</v>
      </c>
      <c r="AH7" s="31">
        <v>16.239999999999998</v>
      </c>
      <c r="AJ7" s="46">
        <f t="shared" ref="AJ7:AJ70" si="13">VLOOKUP(AK7,AF:AH,3,FALSE)</f>
        <v>16.382000000000001</v>
      </c>
      <c r="AK7" s="49">
        <v>43192</v>
      </c>
      <c r="AL7" s="50">
        <f t="shared" si="0"/>
        <v>14.67</v>
      </c>
    </row>
    <row r="8" spans="1:38" ht="15" x14ac:dyDescent="0.2">
      <c r="A8" s="44" t="s">
        <v>51</v>
      </c>
      <c r="B8" s="45">
        <v>117.08099999999999</v>
      </c>
      <c r="C8" s="45">
        <v>116.95699999999999</v>
      </c>
      <c r="D8" s="45">
        <v>117.22999999999999</v>
      </c>
      <c r="E8" s="45">
        <v>117.08999999999999</v>
      </c>
      <c r="F8" s="45">
        <v>116.97999999999999</v>
      </c>
      <c r="G8" s="45">
        <v>117</v>
      </c>
      <c r="H8" s="45">
        <v>117.342</v>
      </c>
      <c r="I8" s="45">
        <v>117.304</v>
      </c>
      <c r="J8" s="45">
        <v>117.14999999999999</v>
      </c>
      <c r="K8" s="43"/>
      <c r="L8" s="45">
        <v>117.00999999999999</v>
      </c>
      <c r="M8" s="45">
        <v>116.94</v>
      </c>
      <c r="O8" s="44" t="s">
        <v>51</v>
      </c>
      <c r="P8" s="43">
        <f t="shared" si="1"/>
        <v>14.67</v>
      </c>
      <c r="Q8" s="43">
        <f t="shared" si="2"/>
        <v>7.37</v>
      </c>
      <c r="R8" s="43">
        <f t="shared" si="3"/>
        <v>25.98</v>
      </c>
      <c r="S8" s="43">
        <f t="shared" si="4"/>
        <v>15.3</v>
      </c>
      <c r="T8" s="43">
        <f t="shared" si="5"/>
        <v>8.25</v>
      </c>
      <c r="U8" s="43">
        <f t="shared" si="6"/>
        <v>9.02</v>
      </c>
      <c r="V8" s="43">
        <f t="shared" si="7"/>
        <v>37.200000000000003</v>
      </c>
      <c r="W8" s="43">
        <f t="shared" si="8"/>
        <v>33.4</v>
      </c>
      <c r="X8" s="43">
        <f t="shared" si="9"/>
        <v>19.489999999999998</v>
      </c>
      <c r="Y8" s="43" t="e">
        <f t="shared" si="10"/>
        <v>#N/A</v>
      </c>
      <c r="Z8" s="43">
        <f t="shared" si="11"/>
        <v>9.7200000000000006</v>
      </c>
      <c r="AA8" s="43">
        <f t="shared" si="12"/>
        <v>6.72</v>
      </c>
      <c r="AC8" s="38">
        <v>117.6</v>
      </c>
      <c r="AD8" s="38">
        <v>68.95</v>
      </c>
      <c r="AF8" s="56">
        <v>43194</v>
      </c>
      <c r="AG8" s="30">
        <v>0.84</v>
      </c>
      <c r="AH8" s="31">
        <v>14.616</v>
      </c>
      <c r="AJ8" s="46">
        <f t="shared" si="13"/>
        <v>16.239999999999998</v>
      </c>
      <c r="AK8" s="49">
        <v>43193</v>
      </c>
      <c r="AL8" s="50">
        <f t="shared" si="0"/>
        <v>12.86</v>
      </c>
    </row>
    <row r="9" spans="1:38" ht="15" x14ac:dyDescent="0.2">
      <c r="A9" s="44" t="s">
        <v>52</v>
      </c>
      <c r="B9" s="45">
        <v>117.05500000000001</v>
      </c>
      <c r="C9" s="45">
        <v>116.95299999999999</v>
      </c>
      <c r="D9" s="45">
        <v>117.178</v>
      </c>
      <c r="E9" s="45">
        <v>117.08</v>
      </c>
      <c r="F9" s="45">
        <v>116.97999999999999</v>
      </c>
      <c r="G9" s="45">
        <v>116.952</v>
      </c>
      <c r="H9" s="45">
        <v>117.476</v>
      </c>
      <c r="I9" s="45">
        <v>117.27</v>
      </c>
      <c r="J9" s="45">
        <v>117.14</v>
      </c>
      <c r="K9" s="43"/>
      <c r="L9" s="45">
        <v>117.00999999999999</v>
      </c>
      <c r="M9" s="45">
        <v>116.94</v>
      </c>
      <c r="O9" s="44" t="s">
        <v>52</v>
      </c>
      <c r="P9" s="43">
        <f t="shared" si="1"/>
        <v>12.86</v>
      </c>
      <c r="Q9" s="43">
        <f t="shared" si="2"/>
        <v>7.22</v>
      </c>
      <c r="R9" s="43">
        <f t="shared" si="3"/>
        <v>21.44</v>
      </c>
      <c r="S9" s="43">
        <f t="shared" si="4"/>
        <v>14.6</v>
      </c>
      <c r="T9" s="43">
        <f t="shared" si="5"/>
        <v>8.25</v>
      </c>
      <c r="U9" s="43">
        <f t="shared" si="6"/>
        <v>7.18</v>
      </c>
      <c r="V9" s="43">
        <f t="shared" si="7"/>
        <v>52.87</v>
      </c>
      <c r="W9" s="43">
        <f t="shared" si="8"/>
        <v>29.99</v>
      </c>
      <c r="X9" s="43">
        <f t="shared" si="9"/>
        <v>18.79</v>
      </c>
      <c r="Y9" s="43" t="e">
        <f t="shared" si="10"/>
        <v>#N/A</v>
      </c>
      <c r="Z9" s="43">
        <f t="shared" si="11"/>
        <v>9.7200000000000006</v>
      </c>
      <c r="AA9" s="43">
        <f t="shared" si="12"/>
        <v>6.72</v>
      </c>
      <c r="AC9" s="38">
        <v>117.8</v>
      </c>
      <c r="AD9" s="38">
        <v>100.71</v>
      </c>
      <c r="AF9" s="56">
        <v>43195</v>
      </c>
      <c r="AG9" s="30">
        <v>0.81</v>
      </c>
      <c r="AH9" s="31">
        <v>13.151999999999999</v>
      </c>
      <c r="AJ9" s="46">
        <f t="shared" si="13"/>
        <v>14.616</v>
      </c>
      <c r="AK9" s="49">
        <v>43194</v>
      </c>
      <c r="AL9" s="50">
        <f t="shared" si="0"/>
        <v>11.04</v>
      </c>
    </row>
    <row r="10" spans="1:38" ht="15" x14ac:dyDescent="0.2">
      <c r="A10" s="44" t="s">
        <v>53</v>
      </c>
      <c r="B10" s="45">
        <v>117.029</v>
      </c>
      <c r="C10" s="45">
        <v>116.995</v>
      </c>
      <c r="D10" s="45">
        <v>117.14999999999999</v>
      </c>
      <c r="E10" s="45">
        <v>117.07</v>
      </c>
      <c r="F10" s="45">
        <v>116.97</v>
      </c>
      <c r="G10" s="45">
        <v>116.97199999999999</v>
      </c>
      <c r="H10" s="45">
        <v>118.94799999999999</v>
      </c>
      <c r="I10" s="45">
        <v>117.244</v>
      </c>
      <c r="J10" s="45">
        <v>117.16199999999999</v>
      </c>
      <c r="K10" s="43"/>
      <c r="L10" s="45">
        <v>117.00999999999999</v>
      </c>
      <c r="M10" s="45">
        <v>116.94</v>
      </c>
      <c r="O10" s="44" t="s">
        <v>53</v>
      </c>
      <c r="P10" s="43">
        <f t="shared" si="1"/>
        <v>11.04</v>
      </c>
      <c r="Q10" s="43">
        <f t="shared" si="2"/>
        <v>8.83</v>
      </c>
      <c r="R10" s="43">
        <f t="shared" si="3"/>
        <v>19.489999999999998</v>
      </c>
      <c r="S10" s="43">
        <f t="shared" si="4"/>
        <v>13.91</v>
      </c>
      <c r="T10" s="43">
        <f t="shared" si="5"/>
        <v>7.87</v>
      </c>
      <c r="U10" s="43">
        <f t="shared" si="6"/>
        <v>7.95</v>
      </c>
      <c r="V10" s="43">
        <f t="shared" si="7"/>
        <v>285.17</v>
      </c>
      <c r="W10" s="43">
        <f t="shared" si="8"/>
        <v>27.39</v>
      </c>
      <c r="X10" s="43">
        <f t="shared" si="9"/>
        <v>20.329999999999998</v>
      </c>
      <c r="Y10" s="43" t="e">
        <f t="shared" si="10"/>
        <v>#N/A</v>
      </c>
      <c r="Z10" s="43">
        <f t="shared" si="11"/>
        <v>9.7200000000000006</v>
      </c>
      <c r="AA10" s="43">
        <f t="shared" si="12"/>
        <v>6.72</v>
      </c>
      <c r="AC10" s="38">
        <v>118</v>
      </c>
      <c r="AD10" s="38">
        <v>138.19</v>
      </c>
      <c r="AF10" s="56">
        <v>43197</v>
      </c>
      <c r="AG10" s="30">
        <v>0.75</v>
      </c>
      <c r="AH10" s="31">
        <v>9.6120000000000001</v>
      </c>
      <c r="AJ10" s="46">
        <f t="shared" si="13"/>
        <v>13.151999999999999</v>
      </c>
      <c r="AK10" s="49">
        <v>43195</v>
      </c>
      <c r="AL10" s="50">
        <f t="shared" si="0"/>
        <v>8.83</v>
      </c>
    </row>
    <row r="11" spans="1:38" ht="15" x14ac:dyDescent="0.2">
      <c r="A11" s="44" t="s">
        <v>54</v>
      </c>
      <c r="B11" s="45">
        <v>116.995</v>
      </c>
      <c r="C11" s="45">
        <v>116.94499999999999</v>
      </c>
      <c r="D11" s="45">
        <v>117.12599999999999</v>
      </c>
      <c r="E11" s="45">
        <v>117.05</v>
      </c>
      <c r="F11" s="45">
        <v>116.97</v>
      </c>
      <c r="G11" s="45">
        <v>116.97799999999999</v>
      </c>
      <c r="H11" s="45">
        <v>117.792</v>
      </c>
      <c r="I11" s="45">
        <v>117.276</v>
      </c>
      <c r="J11" s="45">
        <v>117.14999999999999</v>
      </c>
      <c r="K11" s="43"/>
      <c r="L11" s="45">
        <v>117</v>
      </c>
      <c r="M11" s="45">
        <v>116.92999999999999</v>
      </c>
      <c r="O11" s="44" t="s">
        <v>54</v>
      </c>
      <c r="P11" s="43">
        <f t="shared" si="1"/>
        <v>8.83</v>
      </c>
      <c r="Q11" s="43">
        <f t="shared" si="2"/>
        <v>6.91</v>
      </c>
      <c r="R11" s="43">
        <f t="shared" si="3"/>
        <v>17.809999999999999</v>
      </c>
      <c r="S11" s="43">
        <f t="shared" si="4"/>
        <v>12.51</v>
      </c>
      <c r="T11" s="43">
        <f t="shared" si="5"/>
        <v>7.87</v>
      </c>
      <c r="U11" s="43">
        <f t="shared" si="6"/>
        <v>8.18</v>
      </c>
      <c r="V11" s="43">
        <f t="shared" si="7"/>
        <v>99.44</v>
      </c>
      <c r="W11" s="43">
        <f t="shared" si="8"/>
        <v>30.59</v>
      </c>
      <c r="X11" s="43">
        <f t="shared" si="9"/>
        <v>19.489999999999998</v>
      </c>
      <c r="Y11" s="43" t="e">
        <f t="shared" si="10"/>
        <v>#N/A</v>
      </c>
      <c r="Z11" s="43">
        <f t="shared" si="11"/>
        <v>9.02</v>
      </c>
      <c r="AA11" s="43">
        <f t="shared" si="12"/>
        <v>6.34</v>
      </c>
      <c r="AC11" s="38">
        <v>118.2</v>
      </c>
      <c r="AD11" s="38">
        <v>181.33</v>
      </c>
      <c r="AF11" s="56">
        <v>43198</v>
      </c>
      <c r="AG11" s="30">
        <v>0.73</v>
      </c>
      <c r="AH11" s="31">
        <v>9.3330000000000002</v>
      </c>
      <c r="AJ11" s="46" t="e">
        <f t="shared" si="13"/>
        <v>#N/A</v>
      </c>
      <c r="AK11" s="49">
        <v>43196</v>
      </c>
      <c r="AL11" s="50">
        <f t="shared" si="0"/>
        <v>9.09</v>
      </c>
    </row>
    <row r="12" spans="1:38" ht="15" x14ac:dyDescent="0.2">
      <c r="A12" s="44" t="s">
        <v>55</v>
      </c>
      <c r="B12" s="45">
        <v>117.00099999999999</v>
      </c>
      <c r="C12" s="45">
        <v>116.997</v>
      </c>
      <c r="D12" s="45">
        <v>117.11199999999999</v>
      </c>
      <c r="E12" s="45">
        <v>117.152</v>
      </c>
      <c r="F12" s="45">
        <v>116.96</v>
      </c>
      <c r="G12" s="45">
        <v>116.94399999999999</v>
      </c>
      <c r="H12" s="45">
        <v>117.806</v>
      </c>
      <c r="I12" s="45">
        <v>117.25999999999999</v>
      </c>
      <c r="J12" s="45">
        <v>117.16</v>
      </c>
      <c r="K12" s="43"/>
      <c r="L12" s="45">
        <v>117</v>
      </c>
      <c r="M12" s="45">
        <v>116.92999999999999</v>
      </c>
      <c r="O12" s="44" t="s">
        <v>55</v>
      </c>
      <c r="P12" s="43">
        <f t="shared" si="1"/>
        <v>9.09</v>
      </c>
      <c r="Q12" s="43">
        <f t="shared" si="2"/>
        <v>8.91</v>
      </c>
      <c r="R12" s="43">
        <f t="shared" si="3"/>
        <v>16.84</v>
      </c>
      <c r="S12" s="43">
        <f t="shared" si="4"/>
        <v>19.63</v>
      </c>
      <c r="T12" s="43">
        <f t="shared" si="5"/>
        <v>7.49</v>
      </c>
      <c r="U12" s="43">
        <f t="shared" si="6"/>
        <v>6.88</v>
      </c>
      <c r="V12" s="43">
        <f t="shared" si="7"/>
        <v>101.83</v>
      </c>
      <c r="W12" s="43">
        <f t="shared" si="8"/>
        <v>28.99</v>
      </c>
      <c r="X12" s="43">
        <f t="shared" si="9"/>
        <v>20.190000000000001</v>
      </c>
      <c r="Y12" s="43" t="e">
        <f t="shared" si="10"/>
        <v>#N/A</v>
      </c>
      <c r="Z12" s="43">
        <f t="shared" si="11"/>
        <v>9.02</v>
      </c>
      <c r="AA12" s="43">
        <f t="shared" si="12"/>
        <v>6.34</v>
      </c>
      <c r="AC12" s="38">
        <v>118.4</v>
      </c>
      <c r="AD12" s="38">
        <v>230.06</v>
      </c>
      <c r="AF12" s="56">
        <v>43199</v>
      </c>
      <c r="AG12" s="30">
        <v>0.72</v>
      </c>
      <c r="AH12" s="31">
        <v>9.02</v>
      </c>
      <c r="AJ12" s="46">
        <f t="shared" si="13"/>
        <v>9.6120000000000001</v>
      </c>
      <c r="AK12" s="49">
        <v>43197</v>
      </c>
      <c r="AL12" s="50">
        <f t="shared" si="0"/>
        <v>7.3</v>
      </c>
    </row>
    <row r="13" spans="1:38" ht="15" x14ac:dyDescent="0.2">
      <c r="A13" s="44" t="s">
        <v>56</v>
      </c>
      <c r="B13" s="45">
        <v>116.955</v>
      </c>
      <c r="C13" s="45">
        <v>116.98699999999999</v>
      </c>
      <c r="D13" s="45">
        <v>117.11</v>
      </c>
      <c r="E13" s="45">
        <v>117.07</v>
      </c>
      <c r="F13" s="45">
        <v>116.96</v>
      </c>
      <c r="G13" s="45">
        <v>117.038</v>
      </c>
      <c r="H13" s="45">
        <v>117.85199999999999</v>
      </c>
      <c r="I13" s="45">
        <v>117.226</v>
      </c>
      <c r="J13" s="45">
        <v>117.146</v>
      </c>
      <c r="K13" s="43"/>
      <c r="L13" s="45">
        <v>116.99</v>
      </c>
      <c r="M13" s="45">
        <v>116.92999999999999</v>
      </c>
      <c r="O13" s="44" t="s">
        <v>56</v>
      </c>
      <c r="P13" s="43">
        <f t="shared" si="1"/>
        <v>7.3</v>
      </c>
      <c r="Q13" s="43">
        <f t="shared" si="2"/>
        <v>8.52</v>
      </c>
      <c r="R13" s="43">
        <f t="shared" si="3"/>
        <v>16.7</v>
      </c>
      <c r="S13" s="43">
        <f t="shared" si="4"/>
        <v>13.91</v>
      </c>
      <c r="T13" s="43">
        <f t="shared" si="5"/>
        <v>7.49</v>
      </c>
      <c r="U13" s="43">
        <f t="shared" si="6"/>
        <v>11.67</v>
      </c>
      <c r="V13" s="43">
        <f t="shared" si="7"/>
        <v>110.45</v>
      </c>
      <c r="W13" s="43">
        <f t="shared" si="8"/>
        <v>25.58</v>
      </c>
      <c r="X13" s="43">
        <f t="shared" si="9"/>
        <v>19.21</v>
      </c>
      <c r="Y13" s="43" t="e">
        <f t="shared" si="10"/>
        <v>#N/A</v>
      </c>
      <c r="Z13" s="43">
        <f t="shared" si="11"/>
        <v>8.64</v>
      </c>
      <c r="AA13" s="43">
        <f t="shared" si="12"/>
        <v>6.34</v>
      </c>
      <c r="AC13" s="38">
        <v>118.6</v>
      </c>
      <c r="AD13" s="38">
        <v>284.33999999999997</v>
      </c>
      <c r="AF13" s="56">
        <v>43201</v>
      </c>
      <c r="AG13" s="30">
        <v>0.72</v>
      </c>
      <c r="AH13" s="31">
        <v>8.7219999999999995</v>
      </c>
      <c r="AJ13" s="46">
        <f t="shared" si="13"/>
        <v>9.3330000000000002</v>
      </c>
      <c r="AK13" s="49">
        <v>43198</v>
      </c>
      <c r="AL13" s="50">
        <f t="shared" si="0"/>
        <v>6.61</v>
      </c>
    </row>
    <row r="14" spans="1:38" ht="15" x14ac:dyDescent="0.2">
      <c r="A14" s="44" t="s">
        <v>57</v>
      </c>
      <c r="B14" s="45">
        <v>116.937</v>
      </c>
      <c r="C14" s="45">
        <v>117.11099999999999</v>
      </c>
      <c r="D14" s="45">
        <v>117.11999999999999</v>
      </c>
      <c r="E14" s="45">
        <v>117.07599999999999</v>
      </c>
      <c r="F14" s="45">
        <v>116.96</v>
      </c>
      <c r="G14" s="45">
        <v>117.06</v>
      </c>
      <c r="H14" s="45">
        <v>117.568</v>
      </c>
      <c r="I14" s="45">
        <v>117.20399999999999</v>
      </c>
      <c r="J14" s="45">
        <v>117.164</v>
      </c>
      <c r="K14" s="43"/>
      <c r="L14" s="45">
        <v>116.99</v>
      </c>
      <c r="M14" s="45">
        <v>116.92999999999999</v>
      </c>
      <c r="O14" s="44" t="s">
        <v>57</v>
      </c>
      <c r="P14" s="43">
        <f t="shared" si="1"/>
        <v>6.61</v>
      </c>
      <c r="Q14" s="43">
        <f t="shared" si="2"/>
        <v>16.77</v>
      </c>
      <c r="R14" s="43">
        <f t="shared" si="3"/>
        <v>17.399999999999999</v>
      </c>
      <c r="S14" s="43">
        <f t="shared" si="4"/>
        <v>14.32</v>
      </c>
      <c r="T14" s="43">
        <f t="shared" si="5"/>
        <v>7.49</v>
      </c>
      <c r="U14" s="43">
        <f t="shared" si="6"/>
        <v>13.21</v>
      </c>
      <c r="V14" s="43">
        <f t="shared" si="7"/>
        <v>64.8</v>
      </c>
      <c r="W14" s="43">
        <f t="shared" si="8"/>
        <v>23.38</v>
      </c>
      <c r="X14" s="43">
        <f t="shared" si="9"/>
        <v>20.47</v>
      </c>
      <c r="Y14" s="43" t="e">
        <f t="shared" si="10"/>
        <v>#N/A</v>
      </c>
      <c r="Z14" s="43">
        <f t="shared" si="11"/>
        <v>8.64</v>
      </c>
      <c r="AA14" s="43">
        <f t="shared" si="12"/>
        <v>6.34</v>
      </c>
      <c r="AF14" s="56">
        <v>43206</v>
      </c>
      <c r="AG14" s="30">
        <v>0.71</v>
      </c>
      <c r="AH14" s="31">
        <v>7.6840000000000002</v>
      </c>
      <c r="AJ14" s="46">
        <f t="shared" si="13"/>
        <v>9.02</v>
      </c>
      <c r="AK14" s="49">
        <v>43199</v>
      </c>
      <c r="AL14" s="50">
        <f t="shared" si="0"/>
        <v>6.22</v>
      </c>
    </row>
    <row r="15" spans="1:38" ht="15" x14ac:dyDescent="0.2">
      <c r="A15" s="44" t="s">
        <v>58</v>
      </c>
      <c r="B15" s="45">
        <v>116.92699999999999</v>
      </c>
      <c r="C15" s="45">
        <v>116.995</v>
      </c>
      <c r="D15" s="45">
        <v>117.11999999999999</v>
      </c>
      <c r="E15" s="45">
        <v>117.07199999999999</v>
      </c>
      <c r="F15" s="45">
        <v>116.99</v>
      </c>
      <c r="G15" s="45">
        <v>116.99</v>
      </c>
      <c r="H15" s="45">
        <v>117.80199999999999</v>
      </c>
      <c r="I15" s="45">
        <v>117.262</v>
      </c>
      <c r="J15" s="45">
        <v>117.178</v>
      </c>
      <c r="K15" s="43"/>
      <c r="L15" s="45">
        <v>116.99</v>
      </c>
      <c r="M15" s="45">
        <v>116.92</v>
      </c>
      <c r="O15" s="44" t="s">
        <v>58</v>
      </c>
      <c r="P15" s="43">
        <f t="shared" si="1"/>
        <v>6.22</v>
      </c>
      <c r="Q15" s="43">
        <f t="shared" si="2"/>
        <v>8.83</v>
      </c>
      <c r="R15" s="43">
        <f t="shared" si="3"/>
        <v>17.399999999999999</v>
      </c>
      <c r="S15" s="43">
        <f t="shared" si="4"/>
        <v>14.05</v>
      </c>
      <c r="T15" s="43">
        <f t="shared" si="5"/>
        <v>8.64</v>
      </c>
      <c r="U15" s="43">
        <f t="shared" si="6"/>
        <v>8.64</v>
      </c>
      <c r="V15" s="43">
        <f t="shared" si="7"/>
        <v>101.08</v>
      </c>
      <c r="W15" s="43">
        <f t="shared" si="8"/>
        <v>29.19</v>
      </c>
      <c r="X15" s="43">
        <f t="shared" si="9"/>
        <v>21.44</v>
      </c>
      <c r="Y15" s="43" t="e">
        <f t="shared" si="10"/>
        <v>#N/A</v>
      </c>
      <c r="Z15" s="43">
        <f t="shared" si="11"/>
        <v>8.64</v>
      </c>
      <c r="AA15" s="43">
        <f t="shared" si="12"/>
        <v>5.96</v>
      </c>
      <c r="AF15" s="56">
        <v>43207</v>
      </c>
      <c r="AG15" s="30">
        <v>0.7</v>
      </c>
      <c r="AH15" s="31">
        <v>7.4320000000000004</v>
      </c>
      <c r="AJ15" s="46" t="e">
        <f t="shared" si="13"/>
        <v>#N/A</v>
      </c>
      <c r="AK15" s="49">
        <v>43200</v>
      </c>
      <c r="AL15" s="50">
        <f t="shared" si="0"/>
        <v>6.38</v>
      </c>
    </row>
    <row r="16" spans="1:38" ht="15" x14ac:dyDescent="0.2">
      <c r="A16" s="44" t="s">
        <v>59</v>
      </c>
      <c r="B16" s="45">
        <v>116.931</v>
      </c>
      <c r="C16" s="45">
        <v>117.03699999999999</v>
      </c>
      <c r="D16" s="45">
        <v>117.08</v>
      </c>
      <c r="E16" s="45">
        <v>117.154</v>
      </c>
      <c r="F16" s="45">
        <v>116.99</v>
      </c>
      <c r="G16" s="45">
        <v>116.99</v>
      </c>
      <c r="H16" s="45">
        <v>117.746</v>
      </c>
      <c r="I16" s="45">
        <v>117.446</v>
      </c>
      <c r="J16" s="45">
        <v>117.202</v>
      </c>
      <c r="K16" s="43"/>
      <c r="L16" s="45">
        <v>116.99</v>
      </c>
      <c r="M16" s="45">
        <v>116.931</v>
      </c>
      <c r="O16" s="44" t="s">
        <v>59</v>
      </c>
      <c r="P16" s="43">
        <f t="shared" si="1"/>
        <v>6.38</v>
      </c>
      <c r="Q16" s="43">
        <f t="shared" si="2"/>
        <v>11.6</v>
      </c>
      <c r="R16" s="43">
        <f t="shared" si="3"/>
        <v>14.6</v>
      </c>
      <c r="S16" s="43">
        <f t="shared" si="4"/>
        <v>19.77</v>
      </c>
      <c r="T16" s="43">
        <f t="shared" si="5"/>
        <v>8.64</v>
      </c>
      <c r="U16" s="43">
        <f t="shared" si="6"/>
        <v>8.64</v>
      </c>
      <c r="V16" s="43">
        <f t="shared" si="7"/>
        <v>92.13</v>
      </c>
      <c r="W16" s="43">
        <f t="shared" si="8"/>
        <v>48.98</v>
      </c>
      <c r="X16" s="43">
        <f t="shared" si="9"/>
        <v>23.18</v>
      </c>
      <c r="Y16" s="43" t="e">
        <f t="shared" si="10"/>
        <v>#N/A</v>
      </c>
      <c r="Z16" s="43">
        <f t="shared" si="11"/>
        <v>8.64</v>
      </c>
      <c r="AA16" s="43">
        <f t="shared" si="12"/>
        <v>6.38</v>
      </c>
      <c r="AF16" s="56">
        <v>43208</v>
      </c>
      <c r="AG16" s="30">
        <v>0.7</v>
      </c>
      <c r="AH16" s="31">
        <v>7.2830000000000004</v>
      </c>
      <c r="AJ16" s="46">
        <f t="shared" si="13"/>
        <v>8.7219999999999995</v>
      </c>
      <c r="AK16" s="49">
        <v>43201</v>
      </c>
      <c r="AL16" s="50">
        <f t="shared" si="0"/>
        <v>6.22</v>
      </c>
    </row>
    <row r="17" spans="1:38" ht="15" x14ac:dyDescent="0.2">
      <c r="A17" s="44" t="s">
        <v>60</v>
      </c>
      <c r="B17" s="45">
        <v>116.92699999999999</v>
      </c>
      <c r="C17" s="45">
        <v>117.075</v>
      </c>
      <c r="D17" s="45">
        <v>117.07</v>
      </c>
      <c r="E17" s="45">
        <v>117.092</v>
      </c>
      <c r="F17" s="45">
        <v>116.98399999999999</v>
      </c>
      <c r="G17" s="45">
        <v>117.002</v>
      </c>
      <c r="H17" s="45">
        <v>117.536</v>
      </c>
      <c r="I17" s="45">
        <v>117.35199999999999</v>
      </c>
      <c r="J17" s="45">
        <v>117.41199999999999</v>
      </c>
      <c r="K17" s="43"/>
      <c r="L17" s="45">
        <v>116.99</v>
      </c>
      <c r="M17" s="45">
        <v>116.97399999999999</v>
      </c>
      <c r="O17" s="44" t="s">
        <v>60</v>
      </c>
      <c r="P17" s="43">
        <f t="shared" si="1"/>
        <v>6.22</v>
      </c>
      <c r="Q17" s="43">
        <f t="shared" si="2"/>
        <v>14.26</v>
      </c>
      <c r="R17" s="43">
        <f t="shared" si="3"/>
        <v>13.91</v>
      </c>
      <c r="S17" s="43">
        <f t="shared" si="4"/>
        <v>15.44</v>
      </c>
      <c r="T17" s="43">
        <f t="shared" si="5"/>
        <v>8.41</v>
      </c>
      <c r="U17" s="43">
        <f t="shared" si="6"/>
        <v>9.16</v>
      </c>
      <c r="V17" s="43">
        <f t="shared" si="7"/>
        <v>60.65</v>
      </c>
      <c r="W17" s="43">
        <f t="shared" si="8"/>
        <v>38.200000000000003</v>
      </c>
      <c r="X17" s="43">
        <f t="shared" si="9"/>
        <v>44.57</v>
      </c>
      <c r="Y17" s="43" t="e">
        <f t="shared" si="10"/>
        <v>#N/A</v>
      </c>
      <c r="Z17" s="43">
        <f t="shared" si="11"/>
        <v>8.64</v>
      </c>
      <c r="AA17" s="43">
        <f t="shared" si="12"/>
        <v>8.02</v>
      </c>
      <c r="AF17" s="56">
        <v>43210</v>
      </c>
      <c r="AG17" s="30">
        <v>0.7</v>
      </c>
      <c r="AH17" s="31">
        <v>7.2</v>
      </c>
      <c r="AJ17" s="46" t="e">
        <f t="shared" si="13"/>
        <v>#N/A</v>
      </c>
      <c r="AK17" s="49">
        <v>43202</v>
      </c>
      <c r="AL17" s="50">
        <f t="shared" si="0"/>
        <v>6.22</v>
      </c>
    </row>
    <row r="18" spans="1:38" ht="15" x14ac:dyDescent="0.2">
      <c r="A18" s="44" t="s">
        <v>61</v>
      </c>
      <c r="B18" s="45">
        <v>116.92699999999999</v>
      </c>
      <c r="C18" s="45">
        <v>117.003</v>
      </c>
      <c r="D18" s="45">
        <v>117.066</v>
      </c>
      <c r="E18" s="45">
        <v>117.066</v>
      </c>
      <c r="F18" s="45">
        <v>116.97</v>
      </c>
      <c r="G18" s="45">
        <v>116.97</v>
      </c>
      <c r="H18" s="45">
        <v>117.488</v>
      </c>
      <c r="I18" s="45">
        <v>117.28999999999999</v>
      </c>
      <c r="J18" s="45">
        <v>117.508</v>
      </c>
      <c r="K18" s="43"/>
      <c r="L18" s="45">
        <v>116.97999999999999</v>
      </c>
      <c r="M18" s="45">
        <v>116.99</v>
      </c>
      <c r="O18" s="44" t="s">
        <v>61</v>
      </c>
      <c r="P18" s="43">
        <f t="shared" si="1"/>
        <v>6.22</v>
      </c>
      <c r="Q18" s="43">
        <f t="shared" si="2"/>
        <v>9.23</v>
      </c>
      <c r="R18" s="43">
        <f t="shared" si="3"/>
        <v>13.63</v>
      </c>
      <c r="S18" s="43">
        <f t="shared" si="4"/>
        <v>13.63</v>
      </c>
      <c r="T18" s="43">
        <f t="shared" si="5"/>
        <v>7.87</v>
      </c>
      <c r="U18" s="43">
        <f t="shared" si="6"/>
        <v>7.87</v>
      </c>
      <c r="V18" s="43">
        <f t="shared" si="7"/>
        <v>54.42</v>
      </c>
      <c r="W18" s="43">
        <f t="shared" si="8"/>
        <v>31.99</v>
      </c>
      <c r="X18" s="43">
        <f t="shared" si="9"/>
        <v>57.02</v>
      </c>
      <c r="Y18" s="43" t="e">
        <f t="shared" si="10"/>
        <v>#N/A</v>
      </c>
      <c r="Z18" s="43">
        <f t="shared" si="11"/>
        <v>8.25</v>
      </c>
      <c r="AA18" s="43">
        <f t="shared" si="12"/>
        <v>8.64</v>
      </c>
      <c r="AF18" s="56">
        <v>43212</v>
      </c>
      <c r="AG18" s="30">
        <v>0.7</v>
      </c>
      <c r="AH18" s="31">
        <v>7.0720000000000001</v>
      </c>
      <c r="AJ18" s="46" t="e">
        <f t="shared" si="13"/>
        <v>#N/A</v>
      </c>
      <c r="AK18" s="49">
        <v>43203</v>
      </c>
      <c r="AL18" s="50">
        <f t="shared" si="0"/>
        <v>5.84</v>
      </c>
    </row>
    <row r="19" spans="1:38" ht="15" x14ac:dyDescent="0.2">
      <c r="A19" s="44" t="s">
        <v>62</v>
      </c>
      <c r="B19" s="45">
        <v>116.91699999999999</v>
      </c>
      <c r="C19" s="45">
        <v>116.95699999999999</v>
      </c>
      <c r="D19" s="45">
        <v>117.06</v>
      </c>
      <c r="E19" s="45">
        <v>117.04599999999999</v>
      </c>
      <c r="F19" s="45">
        <v>116.95399999999999</v>
      </c>
      <c r="G19" s="45">
        <v>116.97199999999999</v>
      </c>
      <c r="H19" s="45">
        <v>117.396</v>
      </c>
      <c r="I19" s="45">
        <v>117.324</v>
      </c>
      <c r="J19" s="45">
        <v>117.336</v>
      </c>
      <c r="K19" s="43"/>
      <c r="L19" s="45">
        <v>116.97999999999999</v>
      </c>
      <c r="M19" s="45">
        <v>116.952</v>
      </c>
      <c r="O19" s="44" t="s">
        <v>62</v>
      </c>
      <c r="P19" s="43">
        <f t="shared" si="1"/>
        <v>5.84</v>
      </c>
      <c r="Q19" s="43">
        <f t="shared" si="2"/>
        <v>7.37</v>
      </c>
      <c r="R19" s="43">
        <f t="shared" si="3"/>
        <v>13.21</v>
      </c>
      <c r="S19" s="43">
        <f t="shared" si="4"/>
        <v>12.23</v>
      </c>
      <c r="T19" s="43">
        <f t="shared" si="5"/>
        <v>7.26</v>
      </c>
      <c r="U19" s="43">
        <f t="shared" si="6"/>
        <v>7.95</v>
      </c>
      <c r="V19" s="43">
        <f t="shared" si="7"/>
        <v>42.61</v>
      </c>
      <c r="W19" s="43">
        <f t="shared" si="8"/>
        <v>35.4</v>
      </c>
      <c r="X19" s="43">
        <f t="shared" si="9"/>
        <v>36.6</v>
      </c>
      <c r="Y19" s="43" t="e">
        <f t="shared" si="10"/>
        <v>#N/A</v>
      </c>
      <c r="Z19" s="43">
        <f t="shared" si="11"/>
        <v>8.25</v>
      </c>
      <c r="AA19" s="43">
        <f t="shared" si="12"/>
        <v>7.18</v>
      </c>
      <c r="AF19" s="56">
        <v>43213</v>
      </c>
      <c r="AG19" s="30">
        <v>0.69</v>
      </c>
      <c r="AH19" s="31">
        <v>6.98</v>
      </c>
      <c r="AJ19" s="46" t="e">
        <f t="shared" si="13"/>
        <v>#N/A</v>
      </c>
      <c r="AK19" s="49">
        <v>43204</v>
      </c>
      <c r="AL19" s="50">
        <f t="shared" si="0"/>
        <v>5.84</v>
      </c>
    </row>
    <row r="20" spans="1:38" ht="15" x14ac:dyDescent="0.2">
      <c r="A20" s="44" t="s">
        <v>63</v>
      </c>
      <c r="B20" s="45">
        <v>116.91699999999999</v>
      </c>
      <c r="C20" s="45">
        <v>117.297</v>
      </c>
      <c r="D20" s="45">
        <v>117.07</v>
      </c>
      <c r="E20" s="45">
        <v>117.03999999999999</v>
      </c>
      <c r="F20" s="45">
        <v>116.94999999999999</v>
      </c>
      <c r="G20" s="45">
        <v>117.024</v>
      </c>
      <c r="H20" s="45">
        <v>117.58999999999999</v>
      </c>
      <c r="I20" s="45">
        <v>117.25399999999999</v>
      </c>
      <c r="J20" s="45">
        <v>117.292</v>
      </c>
      <c r="K20" s="43"/>
      <c r="L20" s="45">
        <v>116.99</v>
      </c>
      <c r="M20" s="45">
        <v>116.94</v>
      </c>
      <c r="O20" s="44" t="s">
        <v>63</v>
      </c>
      <c r="P20" s="43">
        <f t="shared" si="1"/>
        <v>5.84</v>
      </c>
      <c r="Q20" s="43">
        <f t="shared" si="2"/>
        <v>32.69</v>
      </c>
      <c r="R20" s="43">
        <f t="shared" si="3"/>
        <v>13.91</v>
      </c>
      <c r="S20" s="43">
        <f t="shared" si="4"/>
        <v>11.81</v>
      </c>
      <c r="T20" s="43">
        <f t="shared" si="5"/>
        <v>7.1</v>
      </c>
      <c r="U20" s="43">
        <f t="shared" si="6"/>
        <v>10.7</v>
      </c>
      <c r="V20" s="43">
        <f t="shared" si="7"/>
        <v>67.650000000000006</v>
      </c>
      <c r="W20" s="43">
        <f t="shared" si="8"/>
        <v>28.39</v>
      </c>
      <c r="X20" s="43">
        <f t="shared" si="9"/>
        <v>32.19</v>
      </c>
      <c r="Y20" s="43" t="e">
        <f t="shared" si="10"/>
        <v>#N/A</v>
      </c>
      <c r="Z20" s="43">
        <f t="shared" si="11"/>
        <v>8.64</v>
      </c>
      <c r="AA20" s="43">
        <f t="shared" si="12"/>
        <v>6.72</v>
      </c>
      <c r="AF20" s="56">
        <v>43214</v>
      </c>
      <c r="AG20" s="30">
        <v>0.69</v>
      </c>
      <c r="AH20" s="31">
        <v>6.7279999999999998</v>
      </c>
      <c r="AJ20" s="46" t="e">
        <f t="shared" si="13"/>
        <v>#N/A</v>
      </c>
      <c r="AK20" s="49">
        <v>43205</v>
      </c>
      <c r="AL20" s="50">
        <f t="shared" si="0"/>
        <v>6.61</v>
      </c>
    </row>
    <row r="21" spans="1:38" ht="15" x14ac:dyDescent="0.2">
      <c r="A21" s="44" t="s">
        <v>64</v>
      </c>
      <c r="B21" s="45">
        <v>116.937</v>
      </c>
      <c r="C21" s="45">
        <v>117.16099999999999</v>
      </c>
      <c r="D21" s="45">
        <v>117.05</v>
      </c>
      <c r="E21" s="45">
        <v>117.03</v>
      </c>
      <c r="F21" s="45">
        <v>116.94</v>
      </c>
      <c r="G21" s="45">
        <v>117.05199999999999</v>
      </c>
      <c r="H21" s="45">
        <v>117.514</v>
      </c>
      <c r="I21" s="45">
        <v>117.232</v>
      </c>
      <c r="J21" s="45">
        <v>117.232</v>
      </c>
      <c r="K21" s="43"/>
      <c r="L21" s="45">
        <v>116.97999999999999</v>
      </c>
      <c r="M21" s="45">
        <v>116.92999999999999</v>
      </c>
      <c r="O21" s="44" t="s">
        <v>64</v>
      </c>
      <c r="P21" s="43">
        <f t="shared" si="1"/>
        <v>6.61</v>
      </c>
      <c r="Q21" s="43">
        <f t="shared" si="2"/>
        <v>20.260000000000002</v>
      </c>
      <c r="R21" s="43">
        <f t="shared" si="3"/>
        <v>12.51</v>
      </c>
      <c r="S21" s="43">
        <f t="shared" si="4"/>
        <v>11.11</v>
      </c>
      <c r="T21" s="43">
        <f t="shared" si="5"/>
        <v>6.72</v>
      </c>
      <c r="U21" s="43">
        <f t="shared" si="6"/>
        <v>12.65</v>
      </c>
      <c r="V21" s="43">
        <f t="shared" si="7"/>
        <v>57.8</v>
      </c>
      <c r="W21" s="43">
        <f t="shared" si="8"/>
        <v>26.18</v>
      </c>
      <c r="X21" s="43">
        <f t="shared" si="9"/>
        <v>26.18</v>
      </c>
      <c r="Y21" s="43" t="e">
        <f t="shared" si="10"/>
        <v>#N/A</v>
      </c>
      <c r="Z21" s="43">
        <f t="shared" si="11"/>
        <v>8.25</v>
      </c>
      <c r="AA21" s="43">
        <f t="shared" si="12"/>
        <v>6.34</v>
      </c>
      <c r="AF21" s="56">
        <v>43215</v>
      </c>
      <c r="AG21" s="30">
        <v>0.75</v>
      </c>
      <c r="AH21" s="31">
        <v>9.5370000000000008</v>
      </c>
      <c r="AJ21" s="46">
        <f t="shared" si="13"/>
        <v>7.6840000000000002</v>
      </c>
      <c r="AK21" s="49">
        <v>43206</v>
      </c>
      <c r="AL21" s="50">
        <f t="shared" si="0"/>
        <v>5.84</v>
      </c>
    </row>
    <row r="22" spans="1:38" ht="15" x14ac:dyDescent="0.2">
      <c r="A22" s="44" t="s">
        <v>65</v>
      </c>
      <c r="B22" s="45">
        <v>116.91699999999999</v>
      </c>
      <c r="C22" s="45">
        <v>117.187</v>
      </c>
      <c r="D22" s="45">
        <v>117.05</v>
      </c>
      <c r="E22" s="45">
        <v>117.02</v>
      </c>
      <c r="F22" s="45">
        <v>116.94</v>
      </c>
      <c r="G22" s="45">
        <v>117.13199999999999</v>
      </c>
      <c r="H22" s="45">
        <v>117.44</v>
      </c>
      <c r="I22" s="45">
        <v>117.342</v>
      </c>
      <c r="J22" s="45">
        <v>117.244</v>
      </c>
      <c r="K22" s="43"/>
      <c r="L22" s="45">
        <v>116.97999999999999</v>
      </c>
      <c r="M22" s="45">
        <v>116.92</v>
      </c>
      <c r="O22" s="44" t="s">
        <v>65</v>
      </c>
      <c r="P22" s="43">
        <f t="shared" si="1"/>
        <v>5.84</v>
      </c>
      <c r="Q22" s="43">
        <f t="shared" si="2"/>
        <v>22.07</v>
      </c>
      <c r="R22" s="43">
        <f t="shared" si="3"/>
        <v>12.51</v>
      </c>
      <c r="S22" s="43">
        <f t="shared" si="4"/>
        <v>10.42</v>
      </c>
      <c r="T22" s="43">
        <f t="shared" si="5"/>
        <v>6.72</v>
      </c>
      <c r="U22" s="43">
        <f t="shared" si="6"/>
        <v>18.23</v>
      </c>
      <c r="V22" s="43">
        <f t="shared" si="7"/>
        <v>48.2</v>
      </c>
      <c r="W22" s="43">
        <f t="shared" si="8"/>
        <v>37.200000000000003</v>
      </c>
      <c r="X22" s="43">
        <f t="shared" si="9"/>
        <v>27.39</v>
      </c>
      <c r="Y22" s="43" t="e">
        <f t="shared" si="10"/>
        <v>#N/A</v>
      </c>
      <c r="Z22" s="43">
        <f t="shared" si="11"/>
        <v>8.25</v>
      </c>
      <c r="AA22" s="43">
        <f t="shared" si="12"/>
        <v>5.96</v>
      </c>
      <c r="AF22" s="56">
        <v>43217</v>
      </c>
      <c r="AG22" s="30">
        <v>0.74</v>
      </c>
      <c r="AH22" s="31">
        <v>9.66</v>
      </c>
      <c r="AJ22" s="46">
        <f t="shared" si="13"/>
        <v>7.4320000000000004</v>
      </c>
      <c r="AK22" s="49">
        <v>43207</v>
      </c>
      <c r="AL22" s="50">
        <f t="shared" si="0"/>
        <v>5.46</v>
      </c>
    </row>
    <row r="23" spans="1:38" ht="15" x14ac:dyDescent="0.2">
      <c r="A23" s="44" t="s">
        <v>66</v>
      </c>
      <c r="B23" s="45">
        <v>116.907</v>
      </c>
      <c r="C23" s="45">
        <v>117.279</v>
      </c>
      <c r="D23" s="45">
        <v>117.07</v>
      </c>
      <c r="E23" s="45">
        <v>117.00999999999999</v>
      </c>
      <c r="F23" s="45">
        <v>116.94</v>
      </c>
      <c r="G23" s="45">
        <v>117.122</v>
      </c>
      <c r="H23" s="45">
        <v>117.69399999999999</v>
      </c>
      <c r="I23" s="45">
        <v>117.286</v>
      </c>
      <c r="J23" s="45">
        <v>117.214</v>
      </c>
      <c r="K23" s="43"/>
      <c r="L23" s="45">
        <v>116.97</v>
      </c>
      <c r="M23" s="45">
        <v>116.92</v>
      </c>
      <c r="O23" s="44" t="s">
        <v>66</v>
      </c>
      <c r="P23" s="43">
        <f t="shared" si="1"/>
        <v>5.46</v>
      </c>
      <c r="Q23" s="43">
        <f t="shared" si="2"/>
        <v>30.89</v>
      </c>
      <c r="R23" s="43">
        <f t="shared" si="3"/>
        <v>13.91</v>
      </c>
      <c r="S23" s="43">
        <f t="shared" si="4"/>
        <v>9.7200000000000006</v>
      </c>
      <c r="T23" s="43">
        <f t="shared" si="5"/>
        <v>6.72</v>
      </c>
      <c r="U23" s="43">
        <f t="shared" si="6"/>
        <v>17.54</v>
      </c>
      <c r="V23" s="43">
        <f t="shared" si="7"/>
        <v>83.88</v>
      </c>
      <c r="W23" s="43">
        <f t="shared" si="8"/>
        <v>31.59</v>
      </c>
      <c r="X23" s="43">
        <f t="shared" si="9"/>
        <v>24.38</v>
      </c>
      <c r="Y23" s="43" t="e">
        <f t="shared" si="10"/>
        <v>#N/A</v>
      </c>
      <c r="Z23" s="43">
        <f t="shared" si="11"/>
        <v>7.87</v>
      </c>
      <c r="AA23" s="43">
        <f t="shared" si="12"/>
        <v>5.96</v>
      </c>
      <c r="AF23" s="56">
        <v>43218</v>
      </c>
      <c r="AG23" s="30">
        <v>0.71</v>
      </c>
      <c r="AH23" s="31">
        <v>8.14</v>
      </c>
      <c r="AJ23" s="46">
        <f t="shared" si="13"/>
        <v>7.2830000000000004</v>
      </c>
      <c r="AK23" s="49">
        <v>43208</v>
      </c>
      <c r="AL23" s="50">
        <f t="shared" si="0"/>
        <v>5.46</v>
      </c>
    </row>
    <row r="24" spans="1:38" ht="15" x14ac:dyDescent="0.2">
      <c r="A24" s="44" t="s">
        <v>67</v>
      </c>
      <c r="B24" s="45">
        <v>116.907</v>
      </c>
      <c r="C24" s="45">
        <v>117.34699999999999</v>
      </c>
      <c r="D24" s="45">
        <v>117.1</v>
      </c>
      <c r="E24" s="45">
        <v>117.00999999999999</v>
      </c>
      <c r="F24" s="45">
        <v>116.96599999999999</v>
      </c>
      <c r="G24" s="45">
        <v>117.622</v>
      </c>
      <c r="H24" s="45">
        <v>117.476</v>
      </c>
      <c r="I24" s="45">
        <v>117.24</v>
      </c>
      <c r="J24" s="45">
        <v>117.19799999999999</v>
      </c>
      <c r="K24" s="43"/>
      <c r="L24" s="45">
        <v>116.97</v>
      </c>
      <c r="M24" s="45">
        <v>116.92</v>
      </c>
      <c r="O24" s="44" t="s">
        <v>67</v>
      </c>
      <c r="P24" s="43">
        <f t="shared" si="1"/>
        <v>5.46</v>
      </c>
      <c r="Q24" s="43">
        <f t="shared" si="2"/>
        <v>37.700000000000003</v>
      </c>
      <c r="R24" s="43">
        <f t="shared" si="3"/>
        <v>16</v>
      </c>
      <c r="S24" s="43">
        <f t="shared" si="4"/>
        <v>9.7200000000000006</v>
      </c>
      <c r="T24" s="43">
        <f t="shared" si="5"/>
        <v>7.72</v>
      </c>
      <c r="U24" s="43">
        <f t="shared" si="6"/>
        <v>72.44</v>
      </c>
      <c r="V24" s="43">
        <f t="shared" si="7"/>
        <v>52.87</v>
      </c>
      <c r="W24" s="43">
        <f t="shared" si="8"/>
        <v>26.99</v>
      </c>
      <c r="X24" s="43">
        <f t="shared" si="9"/>
        <v>22.84</v>
      </c>
      <c r="Y24" s="43" t="e">
        <f t="shared" si="10"/>
        <v>#N/A</v>
      </c>
      <c r="Z24" s="43">
        <f t="shared" si="11"/>
        <v>7.87</v>
      </c>
      <c r="AA24" s="43">
        <f t="shared" si="12"/>
        <v>5.96</v>
      </c>
      <c r="AF24" s="56">
        <v>43219</v>
      </c>
      <c r="AG24" s="30">
        <v>0.72</v>
      </c>
      <c r="AH24" s="31">
        <v>9.3409999999999993</v>
      </c>
      <c r="AJ24" s="46" t="e">
        <f t="shared" si="13"/>
        <v>#N/A</v>
      </c>
      <c r="AK24" s="49">
        <v>43209</v>
      </c>
      <c r="AL24" s="50">
        <f t="shared" si="0"/>
        <v>5.46</v>
      </c>
    </row>
    <row r="25" spans="1:38" ht="15" x14ac:dyDescent="0.2">
      <c r="A25" s="44" t="s">
        <v>68</v>
      </c>
      <c r="B25" s="45">
        <v>116.907</v>
      </c>
      <c r="C25" s="45">
        <v>117.157</v>
      </c>
      <c r="D25" s="45">
        <v>117.09399999999999</v>
      </c>
      <c r="E25" s="45">
        <v>117</v>
      </c>
      <c r="F25" s="45">
        <v>116.94199999999999</v>
      </c>
      <c r="G25" s="45">
        <v>117.14399999999999</v>
      </c>
      <c r="H25" s="45">
        <v>117.422</v>
      </c>
      <c r="I25" s="45">
        <v>117.244</v>
      </c>
      <c r="J25" s="45">
        <v>117.18599999999999</v>
      </c>
      <c r="K25" s="43"/>
      <c r="L25" s="45">
        <v>116.97999999999999</v>
      </c>
      <c r="M25" s="45">
        <v>116.92</v>
      </c>
      <c r="O25" s="44" t="s">
        <v>68</v>
      </c>
      <c r="P25" s="43">
        <f t="shared" si="1"/>
        <v>5.46</v>
      </c>
      <c r="Q25" s="43">
        <f t="shared" si="2"/>
        <v>19.98</v>
      </c>
      <c r="R25" s="43">
        <f t="shared" si="3"/>
        <v>15.58</v>
      </c>
      <c r="S25" s="43">
        <f t="shared" si="4"/>
        <v>9.02</v>
      </c>
      <c r="T25" s="43">
        <f t="shared" si="5"/>
        <v>6.8</v>
      </c>
      <c r="U25" s="43">
        <f t="shared" si="6"/>
        <v>19.07</v>
      </c>
      <c r="V25" s="43">
        <f t="shared" si="7"/>
        <v>45.86</v>
      </c>
      <c r="W25" s="43">
        <f t="shared" si="8"/>
        <v>27.39</v>
      </c>
      <c r="X25" s="43">
        <f t="shared" si="9"/>
        <v>22</v>
      </c>
      <c r="Y25" s="43" t="e">
        <f t="shared" si="10"/>
        <v>#N/A</v>
      </c>
      <c r="Z25" s="43">
        <f t="shared" si="11"/>
        <v>8.25</v>
      </c>
      <c r="AA25" s="43">
        <f t="shared" si="12"/>
        <v>5.96</v>
      </c>
      <c r="AF25" s="56">
        <v>43220</v>
      </c>
      <c r="AG25" s="35">
        <v>0.72</v>
      </c>
      <c r="AH25" s="36">
        <v>8.8010000000000002</v>
      </c>
      <c r="AJ25" s="46">
        <f t="shared" si="13"/>
        <v>7.2</v>
      </c>
      <c r="AK25" s="49">
        <v>43210</v>
      </c>
      <c r="AL25" s="50">
        <f t="shared" si="0"/>
        <v>5.46</v>
      </c>
    </row>
    <row r="26" spans="1:38" ht="15" x14ac:dyDescent="0.2">
      <c r="A26" s="44" t="s">
        <v>69</v>
      </c>
      <c r="B26" s="45">
        <v>116.907</v>
      </c>
      <c r="C26" s="45">
        <v>117.321</v>
      </c>
      <c r="D26" s="45">
        <v>117.122</v>
      </c>
      <c r="E26" s="45">
        <v>117</v>
      </c>
      <c r="F26" s="45">
        <v>117.074</v>
      </c>
      <c r="G26" s="45">
        <v>117.074</v>
      </c>
      <c r="H26" s="45">
        <v>117.35799999999999</v>
      </c>
      <c r="I26" s="45">
        <v>117.22199999999999</v>
      </c>
      <c r="J26" s="45">
        <v>117.24</v>
      </c>
      <c r="K26" s="43"/>
      <c r="L26" s="45">
        <v>117.024</v>
      </c>
      <c r="M26" s="45">
        <v>116.91</v>
      </c>
      <c r="O26" s="44" t="s">
        <v>69</v>
      </c>
      <c r="P26" s="43">
        <f t="shared" si="1"/>
        <v>5.46</v>
      </c>
      <c r="Q26" s="43">
        <f t="shared" si="2"/>
        <v>35.1</v>
      </c>
      <c r="R26" s="43">
        <f t="shared" si="3"/>
        <v>17.54</v>
      </c>
      <c r="S26" s="43">
        <f t="shared" si="4"/>
        <v>9.02</v>
      </c>
      <c r="T26" s="43">
        <f t="shared" si="5"/>
        <v>14.19</v>
      </c>
      <c r="U26" s="43">
        <f t="shared" si="6"/>
        <v>14.19</v>
      </c>
      <c r="V26" s="43">
        <f t="shared" si="7"/>
        <v>38.799999999999997</v>
      </c>
      <c r="W26" s="43">
        <f t="shared" si="8"/>
        <v>25.18</v>
      </c>
      <c r="X26" s="43">
        <f t="shared" si="9"/>
        <v>26.99</v>
      </c>
      <c r="Y26" s="43" t="e">
        <f t="shared" si="10"/>
        <v>#N/A</v>
      </c>
      <c r="Z26" s="43">
        <f t="shared" si="11"/>
        <v>10.7</v>
      </c>
      <c r="AA26" s="43">
        <f t="shared" si="12"/>
        <v>5.57</v>
      </c>
      <c r="AF26" s="56">
        <v>43222</v>
      </c>
      <c r="AG26" s="30">
        <v>0.73</v>
      </c>
      <c r="AH26" s="31">
        <v>9.641</v>
      </c>
      <c r="AJ26" s="46" t="e">
        <f t="shared" si="13"/>
        <v>#N/A</v>
      </c>
      <c r="AK26" s="49">
        <v>43211</v>
      </c>
      <c r="AL26" s="50">
        <f t="shared" si="0"/>
        <v>5.46</v>
      </c>
    </row>
    <row r="27" spans="1:38" ht="15" x14ac:dyDescent="0.2">
      <c r="A27" s="44" t="s">
        <v>70</v>
      </c>
      <c r="B27" s="45">
        <v>116.907</v>
      </c>
      <c r="C27" s="45">
        <v>117.119</v>
      </c>
      <c r="D27" s="45">
        <v>117.10199999999999</v>
      </c>
      <c r="E27" s="45">
        <v>117.006</v>
      </c>
      <c r="F27" s="45">
        <v>117.008</v>
      </c>
      <c r="G27" s="45">
        <v>117.104</v>
      </c>
      <c r="H27" s="45">
        <v>117.32</v>
      </c>
      <c r="I27" s="45">
        <v>117.24199999999999</v>
      </c>
      <c r="J27" s="45">
        <v>117.22</v>
      </c>
      <c r="K27" s="43"/>
      <c r="L27" s="45">
        <v>117.032</v>
      </c>
      <c r="M27" s="45">
        <v>116.92399999999999</v>
      </c>
      <c r="O27" s="44" t="s">
        <v>70</v>
      </c>
      <c r="P27" s="43">
        <f t="shared" si="1"/>
        <v>5.46</v>
      </c>
      <c r="Q27" s="43">
        <f t="shared" si="2"/>
        <v>17.329999999999998</v>
      </c>
      <c r="R27" s="43">
        <f t="shared" si="3"/>
        <v>16.14</v>
      </c>
      <c r="S27" s="43">
        <f t="shared" si="4"/>
        <v>9.44</v>
      </c>
      <c r="T27" s="43">
        <f t="shared" si="5"/>
        <v>9.58</v>
      </c>
      <c r="U27" s="43">
        <f t="shared" si="6"/>
        <v>16.28</v>
      </c>
      <c r="V27" s="43">
        <f t="shared" si="7"/>
        <v>35</v>
      </c>
      <c r="W27" s="43">
        <f t="shared" si="8"/>
        <v>27.19</v>
      </c>
      <c r="X27" s="43">
        <f t="shared" si="9"/>
        <v>24.98</v>
      </c>
      <c r="Y27" s="43" t="e">
        <f t="shared" si="10"/>
        <v>#N/A</v>
      </c>
      <c r="Z27" s="43">
        <f t="shared" si="11"/>
        <v>11.25</v>
      </c>
      <c r="AA27" s="43">
        <f t="shared" si="12"/>
        <v>6.11</v>
      </c>
      <c r="AF27" s="56">
        <v>43223</v>
      </c>
      <c r="AG27" s="30">
        <v>0.75</v>
      </c>
      <c r="AH27" s="31">
        <v>11.01</v>
      </c>
      <c r="AJ27" s="46">
        <f t="shared" si="13"/>
        <v>7.0720000000000001</v>
      </c>
      <c r="AK27" s="49">
        <v>43212</v>
      </c>
      <c r="AL27" s="50">
        <f t="shared" si="0"/>
        <v>5.46</v>
      </c>
    </row>
    <row r="28" spans="1:38" ht="15" x14ac:dyDescent="0.2">
      <c r="A28" s="44" t="s">
        <v>71</v>
      </c>
      <c r="B28" s="45">
        <v>116.907</v>
      </c>
      <c r="C28" s="45">
        <v>117.43899999999999</v>
      </c>
      <c r="D28" s="45">
        <v>117.07199999999999</v>
      </c>
      <c r="E28" s="45">
        <v>117</v>
      </c>
      <c r="F28" s="45">
        <v>117</v>
      </c>
      <c r="G28" s="45">
        <v>117.136</v>
      </c>
      <c r="H28" s="45">
        <v>117.372</v>
      </c>
      <c r="I28" s="45">
        <v>117.256</v>
      </c>
      <c r="J28" s="45">
        <v>117.19</v>
      </c>
      <c r="K28" s="43"/>
      <c r="L28" s="45">
        <v>116.99</v>
      </c>
      <c r="M28" s="45">
        <v>116.926</v>
      </c>
      <c r="O28" s="44" t="s">
        <v>71</v>
      </c>
      <c r="P28" s="43">
        <f t="shared" si="1"/>
        <v>5.46</v>
      </c>
      <c r="Q28" s="43">
        <f t="shared" si="2"/>
        <v>48.07</v>
      </c>
      <c r="R28" s="43">
        <f t="shared" si="3"/>
        <v>14.05</v>
      </c>
      <c r="S28" s="43">
        <f t="shared" si="4"/>
        <v>9.02</v>
      </c>
      <c r="T28" s="43">
        <f t="shared" si="5"/>
        <v>9.02</v>
      </c>
      <c r="U28" s="43">
        <f t="shared" si="6"/>
        <v>18.510000000000002</v>
      </c>
      <c r="V28" s="43">
        <f t="shared" si="7"/>
        <v>40.21</v>
      </c>
      <c r="W28" s="43">
        <f t="shared" si="8"/>
        <v>28.59</v>
      </c>
      <c r="X28" s="43">
        <f t="shared" si="9"/>
        <v>22.28</v>
      </c>
      <c r="Y28" s="43" t="e">
        <f t="shared" si="10"/>
        <v>#N/A</v>
      </c>
      <c r="Z28" s="43">
        <f t="shared" si="11"/>
        <v>8.64</v>
      </c>
      <c r="AA28" s="43">
        <f t="shared" si="12"/>
        <v>6.19</v>
      </c>
      <c r="AF28" s="56">
        <v>43225</v>
      </c>
      <c r="AG28" s="30">
        <v>0.74</v>
      </c>
      <c r="AH28" s="31">
        <v>10.569000000000001</v>
      </c>
      <c r="AJ28" s="46">
        <f t="shared" si="13"/>
        <v>6.98</v>
      </c>
      <c r="AK28" s="49">
        <v>43213</v>
      </c>
      <c r="AL28" s="50">
        <f t="shared" si="0"/>
        <v>5.08</v>
      </c>
    </row>
    <row r="29" spans="1:38" ht="15" x14ac:dyDescent="0.2">
      <c r="A29" s="44" t="s">
        <v>72</v>
      </c>
      <c r="B29" s="45">
        <v>116.89699999999999</v>
      </c>
      <c r="C29" s="45">
        <v>117.339</v>
      </c>
      <c r="D29" s="45">
        <v>117.446</v>
      </c>
      <c r="E29" s="45">
        <v>116.996</v>
      </c>
      <c r="F29" s="45">
        <v>117.038</v>
      </c>
      <c r="G29" s="45">
        <v>117.19399999999999</v>
      </c>
      <c r="H29" s="45">
        <v>117.65599999999999</v>
      </c>
      <c r="I29" s="45">
        <v>117.19999999999999</v>
      </c>
      <c r="J29" s="45">
        <v>117.17</v>
      </c>
      <c r="K29" s="43"/>
      <c r="L29" s="45">
        <v>116.97</v>
      </c>
      <c r="M29" s="45">
        <v>116.91</v>
      </c>
      <c r="O29" s="44" t="s">
        <v>72</v>
      </c>
      <c r="P29" s="43">
        <f t="shared" si="1"/>
        <v>5.08</v>
      </c>
      <c r="Q29" s="43">
        <f t="shared" si="2"/>
        <v>36.9</v>
      </c>
      <c r="R29" s="43">
        <f t="shared" si="3"/>
        <v>48.98</v>
      </c>
      <c r="S29" s="43">
        <f t="shared" si="4"/>
        <v>8.8699999999999992</v>
      </c>
      <c r="T29" s="43">
        <f t="shared" si="5"/>
        <v>11.67</v>
      </c>
      <c r="U29" s="43">
        <f t="shared" si="6"/>
        <v>22.56</v>
      </c>
      <c r="V29" s="43">
        <f t="shared" si="7"/>
        <v>77.84</v>
      </c>
      <c r="W29" s="43">
        <f t="shared" si="8"/>
        <v>22.98</v>
      </c>
      <c r="X29" s="43">
        <f t="shared" si="9"/>
        <v>20.89</v>
      </c>
      <c r="Y29" s="43" t="e">
        <f t="shared" si="10"/>
        <v>#N/A</v>
      </c>
      <c r="Z29" s="43">
        <f t="shared" si="11"/>
        <v>7.87</v>
      </c>
      <c r="AA29" s="43">
        <f t="shared" si="12"/>
        <v>5.57</v>
      </c>
      <c r="AF29" s="56">
        <v>43226</v>
      </c>
      <c r="AG29" s="30">
        <v>0.74</v>
      </c>
      <c r="AH29" s="31">
        <v>11.259</v>
      </c>
      <c r="AJ29" s="46">
        <f t="shared" si="13"/>
        <v>6.7279999999999998</v>
      </c>
      <c r="AK29" s="49">
        <v>43214</v>
      </c>
      <c r="AL29" s="50">
        <f t="shared" si="0"/>
        <v>5.08</v>
      </c>
    </row>
    <row r="30" spans="1:38" ht="15" x14ac:dyDescent="0.2">
      <c r="A30" s="44" t="s">
        <v>73</v>
      </c>
      <c r="B30" s="45">
        <v>116.89699999999999</v>
      </c>
      <c r="C30" s="45">
        <v>117.223</v>
      </c>
      <c r="D30" s="45">
        <v>117.202</v>
      </c>
      <c r="E30" s="45">
        <v>116.99</v>
      </c>
      <c r="F30" s="45">
        <v>116.97199999999999</v>
      </c>
      <c r="G30" s="45">
        <v>117.11</v>
      </c>
      <c r="H30" s="45">
        <v>117.586</v>
      </c>
      <c r="I30" s="45">
        <v>117.17999999999999</v>
      </c>
      <c r="J30" s="45">
        <v>117.16</v>
      </c>
      <c r="K30" s="43"/>
      <c r="L30" s="45">
        <v>116.96</v>
      </c>
      <c r="M30" s="45">
        <v>116.91</v>
      </c>
      <c r="O30" s="44" t="s">
        <v>73</v>
      </c>
      <c r="P30" s="43">
        <f t="shared" si="1"/>
        <v>5.08</v>
      </c>
      <c r="Q30" s="43">
        <f t="shared" si="2"/>
        <v>25.28</v>
      </c>
      <c r="R30" s="43">
        <f t="shared" si="3"/>
        <v>23.18</v>
      </c>
      <c r="S30" s="43">
        <f t="shared" si="4"/>
        <v>8.64</v>
      </c>
      <c r="T30" s="43">
        <f t="shared" si="5"/>
        <v>7.95</v>
      </c>
      <c r="U30" s="43">
        <f t="shared" si="6"/>
        <v>16.7</v>
      </c>
      <c r="V30" s="43">
        <f t="shared" si="7"/>
        <v>67.13</v>
      </c>
      <c r="W30" s="43">
        <f t="shared" si="8"/>
        <v>21.58</v>
      </c>
      <c r="X30" s="43">
        <f t="shared" si="9"/>
        <v>20.190000000000001</v>
      </c>
      <c r="Y30" s="43" t="e">
        <f t="shared" si="10"/>
        <v>#N/A</v>
      </c>
      <c r="Z30" s="43">
        <f t="shared" si="11"/>
        <v>7.49</v>
      </c>
      <c r="AA30" s="43">
        <f t="shared" si="12"/>
        <v>5.57</v>
      </c>
      <c r="AF30" s="56">
        <v>43227</v>
      </c>
      <c r="AG30" s="30">
        <v>0.77</v>
      </c>
      <c r="AH30" s="31">
        <v>11.504</v>
      </c>
      <c r="AJ30" s="46">
        <f t="shared" si="13"/>
        <v>9.5370000000000008</v>
      </c>
      <c r="AK30" s="49">
        <v>43215</v>
      </c>
      <c r="AL30" s="50">
        <f t="shared" si="0"/>
        <v>7.07</v>
      </c>
    </row>
    <row r="31" spans="1:38" ht="15" x14ac:dyDescent="0.2">
      <c r="A31" s="44" t="s">
        <v>74</v>
      </c>
      <c r="B31" s="45">
        <v>116.949</v>
      </c>
      <c r="C31" s="45">
        <v>117.33699999999999</v>
      </c>
      <c r="D31" s="45">
        <v>117.16199999999999</v>
      </c>
      <c r="E31" s="45">
        <v>117.02199999999999</v>
      </c>
      <c r="F31" s="45">
        <v>116.952</v>
      </c>
      <c r="G31" s="45">
        <v>117.20399999999999</v>
      </c>
      <c r="H31" s="45">
        <v>117.44999999999999</v>
      </c>
      <c r="I31" s="45">
        <v>117.17399999999999</v>
      </c>
      <c r="J31" s="45">
        <v>117.16799999999999</v>
      </c>
      <c r="K31" s="43"/>
      <c r="L31" s="45">
        <v>116.96</v>
      </c>
      <c r="M31" s="45">
        <v>116.922</v>
      </c>
      <c r="O31" s="44" t="s">
        <v>74</v>
      </c>
      <c r="P31" s="43">
        <f t="shared" si="1"/>
        <v>7.07</v>
      </c>
      <c r="Q31" s="43">
        <f t="shared" si="2"/>
        <v>36.700000000000003</v>
      </c>
      <c r="R31" s="43">
        <f t="shared" si="3"/>
        <v>20.329999999999998</v>
      </c>
      <c r="S31" s="43">
        <f t="shared" si="4"/>
        <v>10.56</v>
      </c>
      <c r="T31" s="43">
        <f t="shared" si="5"/>
        <v>7.18</v>
      </c>
      <c r="U31" s="43">
        <f t="shared" si="6"/>
        <v>23.38</v>
      </c>
      <c r="V31" s="43">
        <f t="shared" si="7"/>
        <v>49.49</v>
      </c>
      <c r="W31" s="43">
        <f t="shared" si="8"/>
        <v>21.17</v>
      </c>
      <c r="X31" s="43">
        <f t="shared" si="9"/>
        <v>20.75</v>
      </c>
      <c r="Y31" s="43" t="e">
        <f t="shared" si="10"/>
        <v>#N/A</v>
      </c>
      <c r="Z31" s="43">
        <f t="shared" si="11"/>
        <v>7.49</v>
      </c>
      <c r="AA31" s="43">
        <f t="shared" si="12"/>
        <v>6.03</v>
      </c>
      <c r="AF31" s="56">
        <v>43228</v>
      </c>
      <c r="AG31" s="30">
        <v>0.94</v>
      </c>
      <c r="AH31" s="31">
        <v>22.373000000000001</v>
      </c>
      <c r="AJ31" s="46" t="e">
        <f t="shared" si="13"/>
        <v>#N/A</v>
      </c>
      <c r="AK31" s="49">
        <v>43216</v>
      </c>
      <c r="AL31" s="50">
        <f t="shared" si="0"/>
        <v>9.65</v>
      </c>
    </row>
    <row r="32" spans="1:38" ht="15" x14ac:dyDescent="0.2">
      <c r="A32" s="44" t="s">
        <v>75</v>
      </c>
      <c r="B32" s="45">
        <v>117.009</v>
      </c>
      <c r="C32" s="45">
        <v>117.229</v>
      </c>
      <c r="D32" s="45">
        <v>117.32799999999999</v>
      </c>
      <c r="E32" s="45">
        <v>117.008</v>
      </c>
      <c r="F32" s="45">
        <v>116.94</v>
      </c>
      <c r="G32" s="45">
        <v>117.146</v>
      </c>
      <c r="H32" s="45">
        <v>117.50399999999999</v>
      </c>
      <c r="I32" s="45">
        <v>117.19999999999999</v>
      </c>
      <c r="J32" s="45">
        <v>117.312</v>
      </c>
      <c r="K32" s="43"/>
      <c r="L32" s="45">
        <v>116.94999999999999</v>
      </c>
      <c r="M32" s="45">
        <v>116.92</v>
      </c>
      <c r="O32" s="44" t="s">
        <v>75</v>
      </c>
      <c r="P32" s="43">
        <f t="shared" si="1"/>
        <v>9.65</v>
      </c>
      <c r="Q32" s="43">
        <f t="shared" si="2"/>
        <v>25.88</v>
      </c>
      <c r="R32" s="43">
        <f t="shared" si="3"/>
        <v>35.799999999999997</v>
      </c>
      <c r="S32" s="43">
        <f t="shared" si="4"/>
        <v>9.58</v>
      </c>
      <c r="T32" s="43">
        <f t="shared" si="5"/>
        <v>6.72</v>
      </c>
      <c r="U32" s="43">
        <f t="shared" si="6"/>
        <v>19.21</v>
      </c>
      <c r="V32" s="43">
        <f t="shared" si="7"/>
        <v>56.5</v>
      </c>
      <c r="W32" s="43">
        <f t="shared" si="8"/>
        <v>22.98</v>
      </c>
      <c r="X32" s="43">
        <f t="shared" si="9"/>
        <v>34.200000000000003</v>
      </c>
      <c r="Y32" s="43" t="e">
        <f t="shared" si="10"/>
        <v>#N/A</v>
      </c>
      <c r="Z32" s="43">
        <f t="shared" si="11"/>
        <v>7.1</v>
      </c>
      <c r="AA32" s="43">
        <f t="shared" si="12"/>
        <v>5.96</v>
      </c>
      <c r="AF32" s="56">
        <v>43229</v>
      </c>
      <c r="AG32" s="35">
        <v>0.81</v>
      </c>
      <c r="AH32" s="36">
        <v>13.09</v>
      </c>
      <c r="AJ32" s="46">
        <f t="shared" si="13"/>
        <v>9.66</v>
      </c>
      <c r="AK32" s="49">
        <v>43217</v>
      </c>
      <c r="AL32" s="50">
        <f t="shared" si="0"/>
        <v>6.99</v>
      </c>
    </row>
    <row r="33" spans="1:38" ht="15" x14ac:dyDescent="0.2">
      <c r="A33" s="44" t="s">
        <v>76</v>
      </c>
      <c r="B33" s="45">
        <v>116.94699999999999</v>
      </c>
      <c r="C33" s="45">
        <v>117.407</v>
      </c>
      <c r="D33" s="45">
        <v>117.20399999999999</v>
      </c>
      <c r="E33" s="45">
        <v>117</v>
      </c>
      <c r="F33" s="45">
        <v>116.94</v>
      </c>
      <c r="G33" s="45">
        <v>117.398</v>
      </c>
      <c r="H33" s="45">
        <v>117.46199999999999</v>
      </c>
      <c r="I33" s="45">
        <v>117.164</v>
      </c>
      <c r="J33" s="45">
        <v>117.252</v>
      </c>
      <c r="K33" s="43"/>
      <c r="L33" s="45">
        <v>116.94999999999999</v>
      </c>
      <c r="M33" s="45">
        <v>116.91</v>
      </c>
      <c r="O33" s="44" t="s">
        <v>76</v>
      </c>
      <c r="P33" s="43">
        <f t="shared" si="1"/>
        <v>6.99</v>
      </c>
      <c r="Q33" s="43">
        <f t="shared" si="2"/>
        <v>43.92</v>
      </c>
      <c r="R33" s="43">
        <f t="shared" si="3"/>
        <v>23.38</v>
      </c>
      <c r="S33" s="43">
        <f t="shared" si="4"/>
        <v>9.02</v>
      </c>
      <c r="T33" s="43">
        <f t="shared" si="5"/>
        <v>6.72</v>
      </c>
      <c r="U33" s="43">
        <f t="shared" si="6"/>
        <v>42.81</v>
      </c>
      <c r="V33" s="43">
        <f t="shared" si="7"/>
        <v>51.05</v>
      </c>
      <c r="W33" s="43">
        <f t="shared" si="8"/>
        <v>20.47</v>
      </c>
      <c r="X33" s="43">
        <f t="shared" si="9"/>
        <v>28.19</v>
      </c>
      <c r="Y33" s="43" t="e">
        <f t="shared" si="10"/>
        <v>#N/A</v>
      </c>
      <c r="Z33" s="43">
        <f t="shared" si="11"/>
        <v>7.1</v>
      </c>
      <c r="AA33" s="43">
        <f t="shared" si="12"/>
        <v>5.57</v>
      </c>
      <c r="AF33" s="56">
        <v>43230</v>
      </c>
      <c r="AG33" s="30">
        <v>0.85</v>
      </c>
      <c r="AH33" s="31">
        <v>15.445</v>
      </c>
      <c r="AJ33" s="46">
        <f t="shared" si="13"/>
        <v>8.14</v>
      </c>
      <c r="AK33" s="49">
        <v>43218</v>
      </c>
      <c r="AL33" s="50">
        <f t="shared" si="0"/>
        <v>5.69</v>
      </c>
    </row>
    <row r="34" spans="1:38" ht="15" x14ac:dyDescent="0.2">
      <c r="A34" s="44" t="s">
        <v>77</v>
      </c>
      <c r="B34" s="45">
        <v>116.913</v>
      </c>
      <c r="C34" s="45">
        <v>117.25699999999999</v>
      </c>
      <c r="D34" s="45">
        <v>117.16</v>
      </c>
      <c r="E34" s="45">
        <v>117.02</v>
      </c>
      <c r="F34" s="45">
        <v>116.94399999999999</v>
      </c>
      <c r="G34" s="45">
        <v>117.96799999999999</v>
      </c>
      <c r="H34" s="45">
        <v>117.39</v>
      </c>
      <c r="I34" s="45">
        <v>117.33399999999999</v>
      </c>
      <c r="J34" s="45">
        <v>117.208</v>
      </c>
      <c r="K34" s="43"/>
      <c r="L34" s="45">
        <v>116.94999999999999</v>
      </c>
      <c r="M34" s="45">
        <v>116.91</v>
      </c>
      <c r="O34" s="44" t="s">
        <v>77</v>
      </c>
      <c r="P34" s="43">
        <f t="shared" si="1"/>
        <v>5.69</v>
      </c>
      <c r="Q34" s="43">
        <f t="shared" si="2"/>
        <v>28.69</v>
      </c>
      <c r="R34" s="43">
        <f t="shared" si="3"/>
        <v>20.190000000000001</v>
      </c>
      <c r="S34" s="43">
        <f t="shared" si="4"/>
        <v>10.42</v>
      </c>
      <c r="T34" s="43">
        <f t="shared" si="5"/>
        <v>6.88</v>
      </c>
      <c r="U34" s="43">
        <f t="shared" si="6"/>
        <v>132.19</v>
      </c>
      <c r="V34" s="43">
        <f t="shared" si="7"/>
        <v>42.01</v>
      </c>
      <c r="W34" s="43">
        <f t="shared" si="8"/>
        <v>36.4</v>
      </c>
      <c r="X34" s="43">
        <f t="shared" si="9"/>
        <v>23.78</v>
      </c>
      <c r="Y34" s="43" t="e">
        <f t="shared" si="10"/>
        <v>#N/A</v>
      </c>
      <c r="Z34" s="43">
        <f t="shared" si="11"/>
        <v>7.1</v>
      </c>
      <c r="AA34" s="43">
        <f t="shared" si="12"/>
        <v>5.57</v>
      </c>
      <c r="AF34" s="56">
        <v>43231</v>
      </c>
      <c r="AG34" s="30">
        <v>0.84</v>
      </c>
      <c r="AH34" s="31">
        <v>14.872</v>
      </c>
      <c r="AJ34" s="46">
        <f t="shared" si="13"/>
        <v>9.3409999999999993</v>
      </c>
      <c r="AK34" s="49">
        <v>43219</v>
      </c>
      <c r="AL34" s="50">
        <f t="shared" si="0"/>
        <v>5.92</v>
      </c>
    </row>
    <row r="35" spans="1:38" ht="15" x14ac:dyDescent="0.2">
      <c r="A35" s="44" t="s">
        <v>78</v>
      </c>
      <c r="B35" s="45">
        <v>116.919</v>
      </c>
      <c r="C35" s="45">
        <v>117.465</v>
      </c>
      <c r="D35" s="45">
        <v>117.13199999999999</v>
      </c>
      <c r="E35" s="45">
        <v>117.018</v>
      </c>
      <c r="F35" s="45">
        <v>116.95399999999999</v>
      </c>
      <c r="G35" s="45">
        <v>117.464</v>
      </c>
      <c r="H35" s="45">
        <v>117.372</v>
      </c>
      <c r="I35" s="45">
        <v>117.202</v>
      </c>
      <c r="J35" s="45">
        <v>117.176</v>
      </c>
      <c r="K35" s="43"/>
      <c r="L35" s="45"/>
      <c r="M35" s="45">
        <v>116.91</v>
      </c>
      <c r="O35" s="44" t="s">
        <v>78</v>
      </c>
      <c r="P35" s="43">
        <f t="shared" si="1"/>
        <v>5.92</v>
      </c>
      <c r="Q35" s="43">
        <f t="shared" si="2"/>
        <v>51.44</v>
      </c>
      <c r="R35" s="43">
        <f t="shared" si="3"/>
        <v>18.23</v>
      </c>
      <c r="S35" s="43">
        <f t="shared" si="4"/>
        <v>10.28</v>
      </c>
      <c r="T35" s="43">
        <f t="shared" si="5"/>
        <v>7.26</v>
      </c>
      <c r="U35" s="43">
        <f t="shared" si="6"/>
        <v>51.31</v>
      </c>
      <c r="V35" s="43">
        <f t="shared" si="7"/>
        <v>40.21</v>
      </c>
      <c r="W35" s="43">
        <f t="shared" si="8"/>
        <v>23.18</v>
      </c>
      <c r="X35" s="43">
        <f t="shared" si="9"/>
        <v>21.3</v>
      </c>
      <c r="Y35" s="43" t="e">
        <f t="shared" si="10"/>
        <v>#N/A</v>
      </c>
      <c r="Z35" s="43" t="e">
        <f t="shared" si="11"/>
        <v>#N/A</v>
      </c>
      <c r="AA35" s="43">
        <f t="shared" si="12"/>
        <v>5.57</v>
      </c>
      <c r="AF35" s="56">
        <v>43232</v>
      </c>
      <c r="AG35" s="30">
        <v>0.8</v>
      </c>
      <c r="AH35" s="31">
        <v>12.39</v>
      </c>
      <c r="AJ35" s="46">
        <f t="shared" si="13"/>
        <v>8.8010000000000002</v>
      </c>
      <c r="AK35" s="49">
        <v>43220</v>
      </c>
      <c r="AL35" s="50">
        <f t="shared" si="0"/>
        <v>8.52</v>
      </c>
    </row>
    <row r="36" spans="1:38" ht="15" x14ac:dyDescent="0.2">
      <c r="A36" s="44" t="s">
        <v>79</v>
      </c>
      <c r="B36" s="45">
        <v>116.98699999999999</v>
      </c>
      <c r="C36" s="45">
        <v>117.217</v>
      </c>
      <c r="D36" s="45">
        <v>117.14399999999999</v>
      </c>
      <c r="E36" s="45">
        <v>117.00999999999999</v>
      </c>
      <c r="F36" s="45">
        <v>116.94</v>
      </c>
      <c r="G36" s="45">
        <v>117.36199999999999</v>
      </c>
      <c r="H36" s="45">
        <v>117.34399999999999</v>
      </c>
      <c r="I36" s="45">
        <v>117.19399999999999</v>
      </c>
      <c r="J36" s="45">
        <v>117.164</v>
      </c>
      <c r="K36" s="43"/>
      <c r="L36" s="45"/>
      <c r="M36" s="45">
        <v>116.928</v>
      </c>
      <c r="O36" s="44" t="s">
        <v>79</v>
      </c>
      <c r="P36" s="43">
        <f t="shared" si="1"/>
        <v>8.52</v>
      </c>
      <c r="Q36" s="43">
        <f t="shared" si="2"/>
        <v>24.68</v>
      </c>
      <c r="R36" s="43">
        <f t="shared" si="3"/>
        <v>19.07</v>
      </c>
      <c r="S36" s="43">
        <f t="shared" si="4"/>
        <v>9.7200000000000006</v>
      </c>
      <c r="T36" s="43">
        <f t="shared" si="5"/>
        <v>6.72</v>
      </c>
      <c r="U36" s="43">
        <f t="shared" si="6"/>
        <v>39.200000000000003</v>
      </c>
      <c r="V36" s="43">
        <f t="shared" si="7"/>
        <v>37.4</v>
      </c>
      <c r="W36" s="43">
        <f t="shared" si="8"/>
        <v>22.56</v>
      </c>
      <c r="X36" s="43">
        <f t="shared" si="9"/>
        <v>20.47</v>
      </c>
      <c r="Y36" s="43" t="e">
        <f t="shared" si="10"/>
        <v>#N/A</v>
      </c>
      <c r="Z36" s="43" t="e">
        <f t="shared" si="11"/>
        <v>#N/A</v>
      </c>
      <c r="AA36" s="43">
        <f t="shared" si="12"/>
        <v>6.26</v>
      </c>
      <c r="AF36" s="56">
        <v>43234</v>
      </c>
      <c r="AG36" s="30">
        <v>1.18</v>
      </c>
      <c r="AH36" s="31">
        <v>43.381999999999998</v>
      </c>
      <c r="AJ36" s="46" t="e">
        <f t="shared" si="13"/>
        <v>#N/A</v>
      </c>
      <c r="AK36" s="49">
        <v>43221</v>
      </c>
      <c r="AL36" s="50">
        <f t="shared" ref="AL36:AL66" si="14">Q7</f>
        <v>8.4499999999999993</v>
      </c>
    </row>
    <row r="37" spans="1:38" ht="15" x14ac:dyDescent="0.2">
      <c r="A37" s="44" t="s">
        <v>80</v>
      </c>
      <c r="B37" s="45"/>
      <c r="C37" s="45">
        <v>117.163</v>
      </c>
      <c r="D37" s="45"/>
      <c r="E37" s="45">
        <v>117.00999999999999</v>
      </c>
      <c r="F37" s="45">
        <v>116.94</v>
      </c>
      <c r="G37" s="45"/>
      <c r="H37" s="45">
        <v>117.312</v>
      </c>
      <c r="I37" s="45"/>
      <c r="J37" s="45">
        <v>117.14</v>
      </c>
      <c r="K37" s="43"/>
      <c r="L37" s="45"/>
      <c r="M37" s="45">
        <v>116.96199999999999</v>
      </c>
      <c r="O37" s="44" t="s">
        <v>80</v>
      </c>
      <c r="P37" s="43" t="e">
        <f t="shared" si="1"/>
        <v>#N/A</v>
      </c>
      <c r="Q37" s="43">
        <f t="shared" si="2"/>
        <v>20.399999999999999</v>
      </c>
      <c r="R37" s="43" t="e">
        <f t="shared" si="3"/>
        <v>#N/A</v>
      </c>
      <c r="S37" s="43">
        <f t="shared" si="4"/>
        <v>9.7200000000000006</v>
      </c>
      <c r="T37" s="43">
        <f t="shared" si="5"/>
        <v>6.72</v>
      </c>
      <c r="U37" s="43" t="e">
        <f t="shared" si="6"/>
        <v>#N/A</v>
      </c>
      <c r="V37" s="43">
        <f t="shared" si="7"/>
        <v>34.200000000000003</v>
      </c>
      <c r="W37" s="43" t="e">
        <f t="shared" si="8"/>
        <v>#N/A</v>
      </c>
      <c r="X37" s="43">
        <f t="shared" si="9"/>
        <v>18.79</v>
      </c>
      <c r="Y37" s="43" t="e">
        <f t="shared" si="10"/>
        <v>#N/A</v>
      </c>
      <c r="Z37" s="43" t="e">
        <f t="shared" si="11"/>
        <v>#N/A</v>
      </c>
      <c r="AA37" s="43">
        <f t="shared" si="12"/>
        <v>7.56</v>
      </c>
      <c r="AF37" s="56">
        <v>43235</v>
      </c>
      <c r="AG37" s="30">
        <v>0.92</v>
      </c>
      <c r="AH37" s="31">
        <v>22.018000000000001</v>
      </c>
      <c r="AJ37" s="46">
        <f t="shared" si="13"/>
        <v>9.641</v>
      </c>
      <c r="AK37" s="49">
        <v>43222</v>
      </c>
      <c r="AL37" s="50">
        <f t="shared" si="14"/>
        <v>7.37</v>
      </c>
    </row>
    <row r="38" spans="1:38" ht="15" x14ac:dyDescent="0.2">
      <c r="AF38" s="56">
        <v>43236</v>
      </c>
      <c r="AG38" s="30">
        <v>0.95</v>
      </c>
      <c r="AH38" s="31">
        <v>24.788</v>
      </c>
      <c r="AJ38" s="46">
        <f t="shared" si="13"/>
        <v>11.01</v>
      </c>
      <c r="AK38" s="49">
        <v>43223</v>
      </c>
      <c r="AL38" s="50">
        <f t="shared" si="14"/>
        <v>7.22</v>
      </c>
    </row>
    <row r="39" spans="1:38" ht="15" x14ac:dyDescent="0.2">
      <c r="D39" s="45"/>
      <c r="E39" s="45"/>
      <c r="F39" s="45"/>
      <c r="G39" s="45"/>
      <c r="H39" s="45"/>
      <c r="I39" s="45"/>
      <c r="J39" s="45"/>
      <c r="K39" s="45"/>
      <c r="L39" s="45"/>
      <c r="M39" s="45"/>
      <c r="AF39" s="56">
        <v>43238</v>
      </c>
      <c r="AG39" s="30">
        <v>1.19</v>
      </c>
      <c r="AH39" s="31">
        <v>49.591000000000001</v>
      </c>
      <c r="AJ39" s="46" t="e">
        <f t="shared" si="13"/>
        <v>#N/A</v>
      </c>
      <c r="AK39" s="49">
        <v>43224</v>
      </c>
      <c r="AL39" s="50">
        <f t="shared" si="14"/>
        <v>8.83</v>
      </c>
    </row>
    <row r="40" spans="1:38" ht="15" x14ac:dyDescent="0.2">
      <c r="D40" s="45"/>
      <c r="E40" s="45"/>
      <c r="F40" s="45"/>
      <c r="G40" s="45"/>
      <c r="H40" s="45"/>
      <c r="I40" s="45"/>
      <c r="J40" s="45"/>
      <c r="K40" s="45"/>
      <c r="L40" s="45"/>
      <c r="M40" s="45"/>
      <c r="AF40" s="56">
        <v>43241</v>
      </c>
      <c r="AG40" s="30">
        <v>0.92</v>
      </c>
      <c r="AH40" s="31">
        <v>21.768999999999998</v>
      </c>
      <c r="AJ40" s="46">
        <f t="shared" si="13"/>
        <v>10.569000000000001</v>
      </c>
      <c r="AK40" s="49">
        <v>43225</v>
      </c>
      <c r="AL40" s="50">
        <f t="shared" si="14"/>
        <v>6.91</v>
      </c>
    </row>
    <row r="41" spans="1:38" ht="15" x14ac:dyDescent="0.2">
      <c r="D41" s="45"/>
      <c r="E41" s="45"/>
      <c r="F41" s="45"/>
      <c r="G41" s="45"/>
      <c r="H41" s="45"/>
      <c r="I41" s="45"/>
      <c r="J41" s="45"/>
      <c r="K41" s="45"/>
      <c r="L41" s="45"/>
      <c r="M41" s="45"/>
      <c r="AF41" s="56">
        <v>43244</v>
      </c>
      <c r="AG41" s="30">
        <v>1.03</v>
      </c>
      <c r="AH41" s="31">
        <v>27.626999999999999</v>
      </c>
      <c r="AJ41" s="46">
        <f t="shared" si="13"/>
        <v>11.259</v>
      </c>
      <c r="AK41" s="49">
        <v>43226</v>
      </c>
      <c r="AL41" s="50">
        <f t="shared" si="14"/>
        <v>8.91</v>
      </c>
    </row>
    <row r="42" spans="1:38" ht="15" x14ac:dyDescent="0.2">
      <c r="D42" s="45"/>
      <c r="E42" s="45"/>
      <c r="F42" s="45"/>
      <c r="G42" s="45"/>
      <c r="H42" s="45"/>
      <c r="I42" s="45"/>
      <c r="J42" s="45"/>
      <c r="K42" s="45"/>
      <c r="L42" s="45"/>
      <c r="M42" s="45"/>
      <c r="AF42" s="56">
        <v>43245</v>
      </c>
      <c r="AG42" s="35">
        <v>1.1599999999999999</v>
      </c>
      <c r="AH42" s="36">
        <v>46.389000000000003</v>
      </c>
      <c r="AJ42" s="46">
        <f t="shared" si="13"/>
        <v>11.504</v>
      </c>
      <c r="AK42" s="49">
        <v>43227</v>
      </c>
      <c r="AL42" s="50">
        <f t="shared" si="14"/>
        <v>8.52</v>
      </c>
    </row>
    <row r="43" spans="1:38" ht="15" x14ac:dyDescent="0.2">
      <c r="D43" s="45"/>
      <c r="E43" s="45"/>
      <c r="F43" s="45"/>
      <c r="G43" s="45"/>
      <c r="H43" s="45"/>
      <c r="I43" s="45"/>
      <c r="J43" s="45"/>
      <c r="K43" s="45"/>
      <c r="L43" s="45"/>
      <c r="M43" s="45"/>
      <c r="AF43" s="56">
        <v>43247</v>
      </c>
      <c r="AG43" s="30">
        <v>1.24</v>
      </c>
      <c r="AH43" s="31">
        <v>51.271000000000001</v>
      </c>
      <c r="AJ43" s="46">
        <f t="shared" si="13"/>
        <v>22.373000000000001</v>
      </c>
      <c r="AK43" s="49">
        <v>43228</v>
      </c>
      <c r="AL43" s="50">
        <f t="shared" si="14"/>
        <v>16.77</v>
      </c>
    </row>
    <row r="44" spans="1:38" ht="15" x14ac:dyDescent="0.2">
      <c r="D44" s="45"/>
      <c r="E44" s="45"/>
      <c r="F44" s="45"/>
      <c r="G44" s="45"/>
      <c r="H44" s="45"/>
      <c r="I44" s="45"/>
      <c r="J44" s="45"/>
      <c r="K44" s="45"/>
      <c r="L44" s="45"/>
      <c r="M44" s="45"/>
      <c r="AF44" s="56">
        <v>43248</v>
      </c>
      <c r="AG44" s="30">
        <v>1.06</v>
      </c>
      <c r="AH44" s="31">
        <v>39.487000000000002</v>
      </c>
      <c r="AJ44" s="46">
        <f t="shared" si="13"/>
        <v>13.09</v>
      </c>
      <c r="AK44" s="49">
        <v>43229</v>
      </c>
      <c r="AL44" s="50">
        <f t="shared" si="14"/>
        <v>8.83</v>
      </c>
    </row>
    <row r="45" spans="1:38" ht="15" x14ac:dyDescent="0.2">
      <c r="D45" s="45"/>
      <c r="E45" s="45"/>
      <c r="F45" s="45"/>
      <c r="G45" s="45"/>
      <c r="H45" s="45"/>
      <c r="I45" s="45"/>
      <c r="J45" s="45"/>
      <c r="K45" s="45"/>
      <c r="L45" s="45"/>
      <c r="M45" s="45"/>
      <c r="AF45" s="56">
        <v>43250</v>
      </c>
      <c r="AG45" s="30">
        <v>1.02</v>
      </c>
      <c r="AH45" s="31">
        <v>27.381</v>
      </c>
      <c r="AJ45" s="46">
        <f t="shared" si="13"/>
        <v>15.445</v>
      </c>
      <c r="AK45" s="49">
        <v>43230</v>
      </c>
      <c r="AL45" s="50">
        <f t="shared" si="14"/>
        <v>11.6</v>
      </c>
    </row>
    <row r="46" spans="1:38" ht="15" x14ac:dyDescent="0.2">
      <c r="D46" s="45"/>
      <c r="E46" s="45"/>
      <c r="F46" s="45"/>
      <c r="G46" s="45"/>
      <c r="H46" s="45"/>
      <c r="I46" s="45"/>
      <c r="J46" s="45"/>
      <c r="K46" s="45"/>
      <c r="L46" s="45"/>
      <c r="M46" s="45"/>
      <c r="AF46" s="56">
        <v>43252</v>
      </c>
      <c r="AG46" s="30">
        <v>0.96</v>
      </c>
      <c r="AH46" s="31">
        <v>22.808</v>
      </c>
      <c r="AJ46" s="46">
        <f t="shared" si="13"/>
        <v>14.872</v>
      </c>
      <c r="AK46" s="49">
        <v>43231</v>
      </c>
      <c r="AL46" s="50">
        <f t="shared" si="14"/>
        <v>14.26</v>
      </c>
    </row>
    <row r="47" spans="1:38" ht="15" x14ac:dyDescent="0.2">
      <c r="D47" s="45"/>
      <c r="E47" s="45"/>
      <c r="F47" s="45"/>
      <c r="G47" s="45"/>
      <c r="H47" s="45"/>
      <c r="I47" s="45"/>
      <c r="J47" s="45"/>
      <c r="K47" s="45"/>
      <c r="L47" s="45"/>
      <c r="M47" s="45"/>
      <c r="AF47" s="56">
        <v>43255</v>
      </c>
      <c r="AG47" s="30">
        <v>0.78</v>
      </c>
      <c r="AH47" s="31">
        <v>18.954999999999998</v>
      </c>
      <c r="AJ47" s="46">
        <f t="shared" si="13"/>
        <v>12.39</v>
      </c>
      <c r="AK47" s="49">
        <v>43232</v>
      </c>
      <c r="AL47" s="50">
        <f t="shared" si="14"/>
        <v>9.23</v>
      </c>
    </row>
    <row r="48" spans="1:38" ht="15" x14ac:dyDescent="0.2">
      <c r="D48" s="45"/>
      <c r="E48" s="45"/>
      <c r="F48" s="45"/>
      <c r="G48" s="45"/>
      <c r="H48" s="45"/>
      <c r="I48" s="45"/>
      <c r="J48" s="45"/>
      <c r="K48" s="45"/>
      <c r="L48" s="45"/>
      <c r="M48" s="45"/>
      <c r="AF48" s="56">
        <v>43256</v>
      </c>
      <c r="AG48" s="30">
        <v>0.74500000000000011</v>
      </c>
      <c r="AH48" s="31">
        <v>16.277000000000001</v>
      </c>
      <c r="AJ48" s="46" t="e">
        <f t="shared" si="13"/>
        <v>#N/A</v>
      </c>
      <c r="AK48" s="49">
        <v>43233</v>
      </c>
      <c r="AL48" s="50">
        <f t="shared" si="14"/>
        <v>7.37</v>
      </c>
    </row>
    <row r="49" spans="4:38" ht="15" x14ac:dyDescent="0.2">
      <c r="D49" s="45"/>
      <c r="E49" s="45"/>
      <c r="F49" s="45"/>
      <c r="G49" s="45"/>
      <c r="H49" s="45"/>
      <c r="I49" s="45"/>
      <c r="J49" s="45"/>
      <c r="K49" s="45"/>
      <c r="L49" s="45"/>
      <c r="M49" s="45"/>
      <c r="AF49" s="56">
        <v>43257</v>
      </c>
      <c r="AG49" s="30">
        <v>0.73</v>
      </c>
      <c r="AH49" s="31">
        <v>15.085000000000001</v>
      </c>
      <c r="AJ49" s="46">
        <f t="shared" si="13"/>
        <v>43.381999999999998</v>
      </c>
      <c r="AK49" s="49">
        <v>43234</v>
      </c>
      <c r="AL49" s="50">
        <f t="shared" si="14"/>
        <v>32.69</v>
      </c>
    </row>
    <row r="50" spans="4:38" ht="15" x14ac:dyDescent="0.2">
      <c r="D50" s="45"/>
      <c r="E50" s="45"/>
      <c r="F50" s="45"/>
      <c r="G50" s="45"/>
      <c r="H50" s="45"/>
      <c r="I50" s="45"/>
      <c r="J50" s="45"/>
      <c r="K50" s="45"/>
      <c r="L50" s="45"/>
      <c r="M50" s="45"/>
      <c r="AF50" s="56">
        <v>43258</v>
      </c>
      <c r="AG50" s="30">
        <v>0.73</v>
      </c>
      <c r="AH50" s="31">
        <v>14.891</v>
      </c>
      <c r="AJ50" s="46">
        <f t="shared" si="13"/>
        <v>22.018000000000001</v>
      </c>
      <c r="AK50" s="49">
        <v>43235</v>
      </c>
      <c r="AL50" s="50">
        <f t="shared" si="14"/>
        <v>20.260000000000002</v>
      </c>
    </row>
    <row r="51" spans="4:38" ht="15" x14ac:dyDescent="0.2">
      <c r="D51" s="45"/>
      <c r="E51" s="45"/>
      <c r="F51" s="45"/>
      <c r="G51" s="45"/>
      <c r="H51" s="45"/>
      <c r="I51" s="45"/>
      <c r="J51" s="45"/>
      <c r="K51" s="45"/>
      <c r="L51" s="45"/>
      <c r="M51" s="45"/>
      <c r="AF51" s="56">
        <v>43259</v>
      </c>
      <c r="AG51" s="30">
        <v>0.73</v>
      </c>
      <c r="AH51" s="31">
        <v>14.667999999999999</v>
      </c>
      <c r="AJ51" s="46">
        <f t="shared" si="13"/>
        <v>24.788</v>
      </c>
      <c r="AK51" s="49">
        <v>43236</v>
      </c>
      <c r="AL51" s="50">
        <f t="shared" si="14"/>
        <v>22.07</v>
      </c>
    </row>
    <row r="52" spans="4:38" ht="15" x14ac:dyDescent="0.2">
      <c r="D52" s="45"/>
      <c r="E52" s="45"/>
      <c r="F52" s="45"/>
      <c r="G52" s="45"/>
      <c r="H52" s="45"/>
      <c r="I52" s="45"/>
      <c r="J52" s="45"/>
      <c r="K52" s="45"/>
      <c r="L52" s="45"/>
      <c r="M52" s="45"/>
      <c r="AF52" s="56">
        <v>43261</v>
      </c>
      <c r="AG52" s="35">
        <v>0.7</v>
      </c>
      <c r="AH52" s="36">
        <v>13.11</v>
      </c>
      <c r="AJ52" s="46" t="e">
        <f t="shared" si="13"/>
        <v>#N/A</v>
      </c>
      <c r="AK52" s="49">
        <v>43237</v>
      </c>
      <c r="AL52" s="50">
        <f t="shared" si="14"/>
        <v>30.89</v>
      </c>
    </row>
    <row r="53" spans="4:38" ht="15" x14ac:dyDescent="0.2">
      <c r="D53" s="45"/>
      <c r="E53" s="45"/>
      <c r="F53" s="45"/>
      <c r="G53" s="45"/>
      <c r="H53" s="45"/>
      <c r="I53" s="45"/>
      <c r="J53" s="45"/>
      <c r="K53" s="45"/>
      <c r="L53" s="45"/>
      <c r="M53" s="45"/>
      <c r="AF53" s="56">
        <v>43262</v>
      </c>
      <c r="AG53" s="30">
        <v>0.69</v>
      </c>
      <c r="AH53" s="31">
        <v>11.874000000000001</v>
      </c>
      <c r="AJ53" s="46">
        <f t="shared" si="13"/>
        <v>49.591000000000001</v>
      </c>
      <c r="AK53" s="49">
        <v>43238</v>
      </c>
      <c r="AL53" s="50">
        <f t="shared" si="14"/>
        <v>37.700000000000003</v>
      </c>
    </row>
    <row r="54" spans="4:38" ht="15" x14ac:dyDescent="0.2">
      <c r="D54" s="45"/>
      <c r="E54" s="45"/>
      <c r="F54" s="45"/>
      <c r="G54" s="45"/>
      <c r="H54" s="45"/>
      <c r="I54" s="45"/>
      <c r="J54" s="45"/>
      <c r="K54" s="45"/>
      <c r="L54" s="45"/>
      <c r="M54" s="45"/>
      <c r="AF54" s="56">
        <v>43263</v>
      </c>
      <c r="AG54" s="30">
        <v>0.69</v>
      </c>
      <c r="AH54" s="31">
        <v>11.757</v>
      </c>
      <c r="AJ54" s="46" t="e">
        <f t="shared" si="13"/>
        <v>#N/A</v>
      </c>
      <c r="AK54" s="49">
        <v>43239</v>
      </c>
      <c r="AL54" s="50">
        <f t="shared" si="14"/>
        <v>19.98</v>
      </c>
    </row>
    <row r="55" spans="4:38" ht="15" x14ac:dyDescent="0.2">
      <c r="D55" s="45"/>
      <c r="E55" s="45"/>
      <c r="F55" s="45"/>
      <c r="G55" s="45"/>
      <c r="H55" s="45"/>
      <c r="I55" s="45"/>
      <c r="J55" s="45"/>
      <c r="K55" s="45"/>
      <c r="L55" s="45"/>
      <c r="M55" s="45"/>
      <c r="AF55" s="56">
        <v>43265</v>
      </c>
      <c r="AG55" s="30">
        <v>0.69</v>
      </c>
      <c r="AH55" s="31">
        <v>12.321999999999999</v>
      </c>
      <c r="AJ55" s="46" t="e">
        <f t="shared" si="13"/>
        <v>#N/A</v>
      </c>
      <c r="AK55" s="49">
        <v>43240</v>
      </c>
      <c r="AL55" s="50">
        <f t="shared" si="14"/>
        <v>35.1</v>
      </c>
    </row>
    <row r="56" spans="4:38" ht="15" x14ac:dyDescent="0.2">
      <c r="D56" s="45"/>
      <c r="E56" s="45"/>
      <c r="F56" s="45"/>
      <c r="G56" s="45"/>
      <c r="H56" s="45"/>
      <c r="I56" s="45"/>
      <c r="J56" s="45"/>
      <c r="K56" s="45"/>
      <c r="L56" s="45"/>
      <c r="M56" s="45"/>
      <c r="AF56" s="56">
        <v>43266</v>
      </c>
      <c r="AG56" s="30">
        <v>0.66999999999999993</v>
      </c>
      <c r="AH56" s="31">
        <v>11.243</v>
      </c>
      <c r="AJ56" s="46">
        <f t="shared" si="13"/>
        <v>21.768999999999998</v>
      </c>
      <c r="AK56" s="49">
        <v>43241</v>
      </c>
      <c r="AL56" s="50">
        <f t="shared" si="14"/>
        <v>17.329999999999998</v>
      </c>
    </row>
    <row r="57" spans="4:38" ht="15" x14ac:dyDescent="0.2">
      <c r="D57" s="45"/>
      <c r="E57" s="45"/>
      <c r="F57" s="45"/>
      <c r="G57" s="45"/>
      <c r="H57" s="45"/>
      <c r="I57" s="45"/>
      <c r="J57" s="45"/>
      <c r="K57" s="45"/>
      <c r="L57" s="45"/>
      <c r="M57" s="45"/>
      <c r="AF57" s="56">
        <v>43268</v>
      </c>
      <c r="AG57" s="30">
        <v>0.69</v>
      </c>
      <c r="AH57" s="31">
        <v>12.282999999999999</v>
      </c>
      <c r="AJ57" s="46" t="e">
        <f t="shared" si="13"/>
        <v>#N/A</v>
      </c>
      <c r="AK57" s="49">
        <v>43242</v>
      </c>
      <c r="AL57" s="50">
        <f t="shared" si="14"/>
        <v>48.07</v>
      </c>
    </row>
    <row r="58" spans="4:38" ht="15" x14ac:dyDescent="0.2">
      <c r="D58" s="45"/>
      <c r="E58" s="45"/>
      <c r="F58" s="45"/>
      <c r="G58" s="45"/>
      <c r="H58" s="45"/>
      <c r="I58" s="45"/>
      <c r="J58" s="45"/>
      <c r="K58" s="45"/>
      <c r="L58" s="45"/>
      <c r="M58" s="45"/>
      <c r="AF58" s="56">
        <v>43269</v>
      </c>
      <c r="AG58" s="30">
        <v>0.72</v>
      </c>
      <c r="AH58" s="31">
        <v>14.021000000000001</v>
      </c>
      <c r="AJ58" s="46" t="e">
        <f t="shared" si="13"/>
        <v>#N/A</v>
      </c>
      <c r="AK58" s="49">
        <v>43243</v>
      </c>
      <c r="AL58" s="50">
        <f t="shared" si="14"/>
        <v>36.9</v>
      </c>
    </row>
    <row r="59" spans="4:38" ht="15" x14ac:dyDescent="0.2">
      <c r="D59" s="45"/>
      <c r="E59" s="45"/>
      <c r="F59" s="45"/>
      <c r="G59" s="45"/>
      <c r="H59" s="45"/>
      <c r="I59" s="45"/>
      <c r="J59" s="45"/>
      <c r="K59" s="45"/>
      <c r="L59" s="45"/>
      <c r="M59" s="45"/>
      <c r="AF59" s="56">
        <v>43271</v>
      </c>
      <c r="AG59" s="30">
        <v>0.76</v>
      </c>
      <c r="AH59" s="31">
        <v>16.847000000000001</v>
      </c>
      <c r="AJ59" s="46">
        <f t="shared" si="13"/>
        <v>27.626999999999999</v>
      </c>
      <c r="AK59" s="49">
        <v>43244</v>
      </c>
      <c r="AL59" s="50">
        <f t="shared" si="14"/>
        <v>25.28</v>
      </c>
    </row>
    <row r="60" spans="4:38" ht="15" x14ac:dyDescent="0.2">
      <c r="D60" s="45"/>
      <c r="E60" s="45"/>
      <c r="F60" s="45"/>
      <c r="G60" s="45"/>
      <c r="H60" s="45"/>
      <c r="I60" s="45"/>
      <c r="J60" s="45"/>
      <c r="K60" s="45"/>
      <c r="L60" s="45"/>
      <c r="M60" s="45"/>
      <c r="AF60" s="56">
        <v>43272</v>
      </c>
      <c r="AG60" s="30">
        <v>0.73</v>
      </c>
      <c r="AH60" s="31">
        <v>14.552</v>
      </c>
      <c r="AJ60" s="46">
        <f t="shared" si="13"/>
        <v>46.389000000000003</v>
      </c>
      <c r="AK60" s="49">
        <v>43245</v>
      </c>
      <c r="AL60" s="50">
        <f t="shared" si="14"/>
        <v>36.700000000000003</v>
      </c>
    </row>
    <row r="61" spans="4:38" ht="15" x14ac:dyDescent="0.2">
      <c r="D61" s="45"/>
      <c r="E61" s="45"/>
      <c r="F61" s="45"/>
      <c r="G61" s="45"/>
      <c r="H61" s="45"/>
      <c r="I61" s="45"/>
      <c r="J61" s="45"/>
      <c r="K61" s="45"/>
      <c r="L61" s="45"/>
      <c r="M61" s="45"/>
      <c r="AF61" s="56">
        <v>43274</v>
      </c>
      <c r="AG61" s="30">
        <v>1.1800000000000002</v>
      </c>
      <c r="AH61" s="31">
        <v>51.869</v>
      </c>
      <c r="AJ61" s="46" t="e">
        <f t="shared" si="13"/>
        <v>#N/A</v>
      </c>
      <c r="AK61" s="49">
        <v>43246</v>
      </c>
      <c r="AL61" s="50">
        <f t="shared" si="14"/>
        <v>25.88</v>
      </c>
    </row>
    <row r="62" spans="4:38" ht="15" x14ac:dyDescent="0.2">
      <c r="D62" s="45"/>
      <c r="E62" s="45"/>
      <c r="F62" s="45"/>
      <c r="G62" s="45"/>
      <c r="H62" s="45"/>
      <c r="I62" s="45"/>
      <c r="J62" s="45"/>
      <c r="K62" s="45"/>
      <c r="L62" s="45"/>
      <c r="M62" s="45"/>
      <c r="AF62" s="56">
        <v>43276</v>
      </c>
      <c r="AG62" s="30">
        <v>0.76</v>
      </c>
      <c r="AH62" s="31">
        <v>17.048999999999999</v>
      </c>
      <c r="AJ62" s="46">
        <f t="shared" si="13"/>
        <v>51.271000000000001</v>
      </c>
      <c r="AK62" s="49">
        <v>43247</v>
      </c>
      <c r="AL62" s="50">
        <f t="shared" si="14"/>
        <v>43.92</v>
      </c>
    </row>
    <row r="63" spans="4:38" ht="15" x14ac:dyDescent="0.2">
      <c r="D63" s="45"/>
      <c r="E63" s="45"/>
      <c r="F63" s="45"/>
      <c r="G63" s="45"/>
      <c r="H63" s="45"/>
      <c r="I63" s="45"/>
      <c r="J63" s="45"/>
      <c r="K63" s="45"/>
      <c r="L63" s="45"/>
      <c r="M63" s="45"/>
      <c r="AF63" s="56">
        <v>43277</v>
      </c>
      <c r="AG63" s="30">
        <v>0.97</v>
      </c>
      <c r="AH63" s="31">
        <v>33.116</v>
      </c>
      <c r="AJ63" s="46">
        <f t="shared" si="13"/>
        <v>39.487000000000002</v>
      </c>
      <c r="AK63" s="49">
        <v>43248</v>
      </c>
      <c r="AL63" s="50">
        <f t="shared" si="14"/>
        <v>28.69</v>
      </c>
    </row>
    <row r="64" spans="4:38" ht="15" x14ac:dyDescent="0.2">
      <c r="D64" s="45"/>
      <c r="E64" s="45"/>
      <c r="F64" s="45"/>
      <c r="G64" s="45"/>
      <c r="H64" s="45"/>
      <c r="I64" s="45"/>
      <c r="J64" s="45"/>
      <c r="K64" s="45"/>
      <c r="L64" s="45"/>
      <c r="M64" s="45"/>
      <c r="AF64" s="56">
        <v>43279</v>
      </c>
      <c r="AG64" s="30">
        <v>0.77</v>
      </c>
      <c r="AH64" s="31">
        <v>18.338000000000001</v>
      </c>
      <c r="AJ64" s="46" t="e">
        <f t="shared" si="13"/>
        <v>#N/A</v>
      </c>
      <c r="AK64" s="49">
        <v>43249</v>
      </c>
      <c r="AL64" s="50">
        <f t="shared" si="14"/>
        <v>51.44</v>
      </c>
    </row>
    <row r="65" spans="4:38" ht="15" x14ac:dyDescent="0.2">
      <c r="D65" s="45"/>
      <c r="E65" s="45"/>
      <c r="F65" s="45"/>
      <c r="G65" s="45"/>
      <c r="H65" s="45"/>
      <c r="I65" s="45"/>
      <c r="J65" s="45"/>
      <c r="K65" s="45"/>
      <c r="L65" s="45"/>
      <c r="M65" s="45"/>
      <c r="AF65" s="56">
        <v>43280</v>
      </c>
      <c r="AG65" s="30">
        <v>0.76</v>
      </c>
      <c r="AH65" s="31">
        <v>17.106999999999999</v>
      </c>
      <c r="AJ65" s="46">
        <f t="shared" si="13"/>
        <v>27.381</v>
      </c>
      <c r="AK65" s="49">
        <v>43250</v>
      </c>
      <c r="AL65" s="50">
        <f t="shared" si="14"/>
        <v>24.68</v>
      </c>
    </row>
    <row r="66" spans="4:38" ht="15" x14ac:dyDescent="0.2">
      <c r="D66" s="45"/>
      <c r="E66" s="45"/>
      <c r="F66" s="45"/>
      <c r="G66" s="45"/>
      <c r="H66" s="45"/>
      <c r="I66" s="45"/>
      <c r="J66" s="45"/>
      <c r="K66" s="45"/>
      <c r="L66" s="45"/>
      <c r="M66" s="45"/>
      <c r="AF66" s="56">
        <v>43283</v>
      </c>
      <c r="AG66" s="30">
        <v>0.71</v>
      </c>
      <c r="AH66" s="31">
        <v>12.635999999999999</v>
      </c>
      <c r="AJ66" s="46" t="e">
        <f t="shared" si="13"/>
        <v>#N/A</v>
      </c>
      <c r="AK66" s="49">
        <v>43251</v>
      </c>
      <c r="AL66" s="50">
        <f t="shared" si="14"/>
        <v>20.399999999999999</v>
      </c>
    </row>
    <row r="67" spans="4:38" ht="15" x14ac:dyDescent="0.2">
      <c r="D67" s="45"/>
      <c r="E67" s="45"/>
      <c r="F67" s="45"/>
      <c r="G67" s="45"/>
      <c r="H67" s="45"/>
      <c r="I67" s="45"/>
      <c r="J67" s="45"/>
      <c r="K67" s="45"/>
      <c r="L67" s="45"/>
      <c r="M67" s="45"/>
      <c r="AF67" s="56">
        <v>43284</v>
      </c>
      <c r="AG67" s="30">
        <v>0.7</v>
      </c>
      <c r="AH67" s="31">
        <v>12.016</v>
      </c>
      <c r="AJ67" s="46">
        <f t="shared" si="13"/>
        <v>22.808</v>
      </c>
      <c r="AK67" s="49">
        <v>43252</v>
      </c>
      <c r="AL67" s="50">
        <f t="shared" ref="AL67:AL96" si="15">R7</f>
        <v>33.799999999999997</v>
      </c>
    </row>
    <row r="68" spans="4:38" ht="15" x14ac:dyDescent="0.2">
      <c r="D68" s="45"/>
      <c r="E68" s="45"/>
      <c r="F68" s="45"/>
      <c r="G68" s="45"/>
      <c r="H68" s="45"/>
      <c r="I68" s="45"/>
      <c r="J68" s="45"/>
      <c r="K68" s="45"/>
      <c r="L68" s="45"/>
      <c r="M68" s="45"/>
      <c r="AF68" s="56">
        <v>43285</v>
      </c>
      <c r="AG68" s="30">
        <v>0.69</v>
      </c>
      <c r="AH68" s="31">
        <v>11.423</v>
      </c>
      <c r="AJ68" s="46" t="e">
        <f t="shared" si="13"/>
        <v>#N/A</v>
      </c>
      <c r="AK68" s="49">
        <v>43253</v>
      </c>
      <c r="AL68" s="50">
        <f t="shared" si="15"/>
        <v>25.98</v>
      </c>
    </row>
    <row r="69" spans="4:38" ht="15" x14ac:dyDescent="0.2">
      <c r="D69" s="45"/>
      <c r="E69" s="45"/>
      <c r="F69" s="45"/>
      <c r="G69" s="45"/>
      <c r="H69" s="45"/>
      <c r="I69" s="45"/>
      <c r="J69" s="45"/>
      <c r="K69" s="45"/>
      <c r="L69" s="45"/>
      <c r="M69" s="45"/>
      <c r="AF69" s="56">
        <v>43287</v>
      </c>
      <c r="AG69" s="30">
        <v>0.8</v>
      </c>
      <c r="AH69" s="31">
        <v>19.417000000000002</v>
      </c>
      <c r="AJ69" s="46" t="e">
        <f t="shared" si="13"/>
        <v>#N/A</v>
      </c>
      <c r="AK69" s="49">
        <v>43254</v>
      </c>
      <c r="AL69" s="50">
        <f t="shared" si="15"/>
        <v>21.44</v>
      </c>
    </row>
    <row r="70" spans="4:38" ht="15" x14ac:dyDescent="0.2">
      <c r="D70" s="45"/>
      <c r="E70" s="45"/>
      <c r="F70" s="45"/>
      <c r="G70" s="45"/>
      <c r="H70" s="45"/>
      <c r="I70" s="45"/>
      <c r="J70" s="45"/>
      <c r="K70" s="45"/>
      <c r="L70" s="45"/>
      <c r="M70" s="45"/>
      <c r="AF70" s="56">
        <v>43290</v>
      </c>
      <c r="AG70" s="35">
        <v>0.7</v>
      </c>
      <c r="AH70" s="36">
        <v>12.182</v>
      </c>
      <c r="AJ70" s="46">
        <f t="shared" si="13"/>
        <v>18.954999999999998</v>
      </c>
      <c r="AK70" s="49">
        <v>43255</v>
      </c>
      <c r="AL70" s="50">
        <f t="shared" si="15"/>
        <v>19.489999999999998</v>
      </c>
    </row>
    <row r="71" spans="4:38" ht="15" x14ac:dyDescent="0.2">
      <c r="D71" s="45"/>
      <c r="E71" s="45"/>
      <c r="F71" s="45"/>
      <c r="G71" s="45"/>
      <c r="H71" s="45"/>
      <c r="I71" s="45"/>
      <c r="J71" s="45"/>
      <c r="K71" s="45"/>
      <c r="L71" s="45"/>
      <c r="M71" s="45"/>
      <c r="AF71" s="56">
        <v>43291</v>
      </c>
      <c r="AG71" s="30">
        <v>0.75</v>
      </c>
      <c r="AH71" s="31">
        <v>16.648</v>
      </c>
      <c r="AJ71" s="46">
        <f t="shared" ref="AJ71:AJ134" si="16">VLOOKUP(AK71,AF:AH,3,FALSE)</f>
        <v>16.277000000000001</v>
      </c>
      <c r="AK71" s="49">
        <v>43256</v>
      </c>
      <c r="AL71" s="50">
        <f t="shared" si="15"/>
        <v>17.809999999999999</v>
      </c>
    </row>
    <row r="72" spans="4:38" ht="15" x14ac:dyDescent="0.2">
      <c r="D72" s="45"/>
      <c r="E72" s="45"/>
      <c r="F72" s="45"/>
      <c r="G72" s="45"/>
      <c r="H72" s="45"/>
      <c r="I72" s="45"/>
      <c r="J72" s="45"/>
      <c r="K72" s="45"/>
      <c r="L72" s="45"/>
      <c r="M72" s="45"/>
      <c r="AF72" s="56">
        <v>43292</v>
      </c>
      <c r="AG72" s="30">
        <v>0.72</v>
      </c>
      <c r="AH72" s="31">
        <v>14.146000000000001</v>
      </c>
      <c r="AJ72" s="46">
        <f t="shared" si="16"/>
        <v>15.085000000000001</v>
      </c>
      <c r="AK72" s="49">
        <v>43257</v>
      </c>
      <c r="AL72" s="50">
        <f t="shared" si="15"/>
        <v>16.84</v>
      </c>
    </row>
    <row r="73" spans="4:38" ht="15" x14ac:dyDescent="0.2">
      <c r="D73" s="45"/>
      <c r="E73" s="45"/>
      <c r="F73" s="45"/>
      <c r="G73" s="45"/>
      <c r="H73" s="45"/>
      <c r="I73" s="45"/>
      <c r="J73" s="45"/>
      <c r="K73" s="45"/>
      <c r="L73" s="45"/>
      <c r="M73" s="45"/>
      <c r="AF73" s="56">
        <v>43293</v>
      </c>
      <c r="AG73" s="30">
        <v>0.69</v>
      </c>
      <c r="AH73" s="31">
        <v>11.679</v>
      </c>
      <c r="AJ73" s="46">
        <f t="shared" si="16"/>
        <v>14.891</v>
      </c>
      <c r="AK73" s="49">
        <v>43258</v>
      </c>
      <c r="AL73" s="50">
        <f t="shared" si="15"/>
        <v>16.7</v>
      </c>
    </row>
    <row r="74" spans="4:38" ht="15" x14ac:dyDescent="0.2">
      <c r="D74" s="45"/>
      <c r="E74" s="45"/>
      <c r="F74" s="45"/>
      <c r="G74" s="45"/>
      <c r="H74" s="45"/>
      <c r="I74" s="45"/>
      <c r="J74" s="45"/>
      <c r="K74" s="45"/>
      <c r="L74" s="45"/>
      <c r="M74" s="45"/>
      <c r="AF74" s="56">
        <v>43294</v>
      </c>
      <c r="AG74" s="30">
        <v>0.66999999999999993</v>
      </c>
      <c r="AH74" s="31">
        <v>10.802</v>
      </c>
      <c r="AJ74" s="46">
        <f t="shared" si="16"/>
        <v>14.667999999999999</v>
      </c>
      <c r="AK74" s="49">
        <v>43259</v>
      </c>
      <c r="AL74" s="50">
        <f t="shared" si="15"/>
        <v>17.399999999999999</v>
      </c>
    </row>
    <row r="75" spans="4:38" ht="15" x14ac:dyDescent="0.2">
      <c r="D75" s="45"/>
      <c r="E75" s="45"/>
      <c r="F75" s="45"/>
      <c r="G75" s="45"/>
      <c r="H75" s="45"/>
      <c r="I75" s="45"/>
      <c r="J75" s="45"/>
      <c r="K75" s="45"/>
      <c r="L75" s="45"/>
      <c r="M75" s="45"/>
      <c r="AF75" s="56">
        <v>43295</v>
      </c>
      <c r="AG75" s="30">
        <v>0.65999999999999992</v>
      </c>
      <c r="AH75" s="31">
        <v>10.071</v>
      </c>
      <c r="AJ75" s="46" t="e">
        <f t="shared" si="16"/>
        <v>#N/A</v>
      </c>
      <c r="AK75" s="49">
        <v>43260</v>
      </c>
      <c r="AL75" s="50">
        <f t="shared" si="15"/>
        <v>17.399999999999999</v>
      </c>
    </row>
    <row r="76" spans="4:38" ht="15" x14ac:dyDescent="0.2">
      <c r="D76" s="45"/>
      <c r="E76" s="45"/>
      <c r="F76" s="45"/>
      <c r="G76" s="45"/>
      <c r="H76" s="45"/>
      <c r="I76" s="45"/>
      <c r="J76" s="45"/>
      <c r="K76" s="45"/>
      <c r="L76" s="45"/>
      <c r="M76" s="45"/>
      <c r="AF76" s="56">
        <v>43296</v>
      </c>
      <c r="AG76" s="30">
        <v>0.64999999999999991</v>
      </c>
      <c r="AH76" s="31">
        <v>9.3350000000000009</v>
      </c>
      <c r="AJ76" s="46">
        <f t="shared" si="16"/>
        <v>13.11</v>
      </c>
      <c r="AK76" s="49">
        <v>43261</v>
      </c>
      <c r="AL76" s="50">
        <f t="shared" si="15"/>
        <v>14.6</v>
      </c>
    </row>
    <row r="77" spans="4:38" ht="15" x14ac:dyDescent="0.2">
      <c r="D77" s="45"/>
      <c r="E77" s="45"/>
      <c r="F77" s="45"/>
      <c r="G77" s="45"/>
      <c r="H77" s="45"/>
      <c r="I77" s="45"/>
      <c r="J77" s="45"/>
      <c r="K77" s="45"/>
      <c r="L77" s="45"/>
      <c r="M77" s="45"/>
      <c r="AF77" s="56">
        <v>43297</v>
      </c>
      <c r="AG77" s="30">
        <v>0.6399999999999999</v>
      </c>
      <c r="AH77" s="31">
        <v>9.02</v>
      </c>
      <c r="AJ77" s="46">
        <f t="shared" si="16"/>
        <v>11.874000000000001</v>
      </c>
      <c r="AK77" s="49">
        <v>43262</v>
      </c>
      <c r="AL77" s="50">
        <f t="shared" si="15"/>
        <v>13.91</v>
      </c>
    </row>
    <row r="78" spans="4:38" ht="15" x14ac:dyDescent="0.2">
      <c r="D78" s="45"/>
      <c r="E78" s="45"/>
      <c r="F78" s="45"/>
      <c r="G78" s="45"/>
      <c r="H78" s="45"/>
      <c r="I78" s="45"/>
      <c r="J78" s="45"/>
      <c r="K78" s="45"/>
      <c r="L78" s="45"/>
      <c r="M78" s="45"/>
      <c r="AF78" s="56">
        <v>43298</v>
      </c>
      <c r="AG78" s="30">
        <v>0.62999999999999989</v>
      </c>
      <c r="AH78" s="31">
        <v>8.5289999999999999</v>
      </c>
      <c r="AJ78" s="46">
        <f t="shared" si="16"/>
        <v>11.757</v>
      </c>
      <c r="AK78" s="49">
        <v>43263</v>
      </c>
      <c r="AL78" s="50">
        <f t="shared" si="15"/>
        <v>13.63</v>
      </c>
    </row>
    <row r="79" spans="4:38" ht="15" x14ac:dyDescent="0.2">
      <c r="D79" s="45"/>
      <c r="E79" s="45"/>
      <c r="F79" s="45"/>
      <c r="G79" s="45"/>
      <c r="H79" s="45"/>
      <c r="I79" s="45"/>
      <c r="J79" s="45"/>
      <c r="K79" s="45"/>
      <c r="L79" s="45"/>
      <c r="M79" s="45"/>
      <c r="AF79" s="56">
        <v>43300</v>
      </c>
      <c r="AG79" s="30">
        <v>0.62000000000000011</v>
      </c>
      <c r="AH79" s="31">
        <v>8.3659999999999997</v>
      </c>
      <c r="AJ79" s="46" t="e">
        <f t="shared" si="16"/>
        <v>#N/A</v>
      </c>
      <c r="AK79" s="49">
        <v>43264</v>
      </c>
      <c r="AL79" s="50">
        <f t="shared" si="15"/>
        <v>13.21</v>
      </c>
    </row>
    <row r="80" spans="4:38" ht="15" x14ac:dyDescent="0.2">
      <c r="D80" s="45"/>
      <c r="E80" s="45"/>
      <c r="F80" s="45"/>
      <c r="G80" s="45"/>
      <c r="H80" s="45"/>
      <c r="I80" s="45"/>
      <c r="J80" s="45"/>
      <c r="K80" s="45"/>
      <c r="L80" s="45"/>
      <c r="M80" s="45"/>
      <c r="AF80" s="56">
        <v>43302</v>
      </c>
      <c r="AG80" s="30">
        <v>0.62999999999999989</v>
      </c>
      <c r="AH80" s="31">
        <v>8.6539999999999999</v>
      </c>
      <c r="AJ80" s="46">
        <f t="shared" si="16"/>
        <v>12.321999999999999</v>
      </c>
      <c r="AK80" s="49">
        <v>43265</v>
      </c>
      <c r="AL80" s="50">
        <f t="shared" si="15"/>
        <v>13.91</v>
      </c>
    </row>
    <row r="81" spans="4:38" ht="15" x14ac:dyDescent="0.2">
      <c r="D81" s="45"/>
      <c r="E81" s="45"/>
      <c r="F81" s="45"/>
      <c r="G81" s="45"/>
      <c r="H81" s="45"/>
      <c r="I81" s="45"/>
      <c r="J81" s="45"/>
      <c r="K81" s="45"/>
      <c r="L81" s="45"/>
      <c r="M81" s="45"/>
      <c r="AF81" s="56">
        <v>43304</v>
      </c>
      <c r="AG81" s="30">
        <v>0.62000000000000011</v>
      </c>
      <c r="AH81" s="31">
        <v>8.3019999999999996</v>
      </c>
      <c r="AJ81" s="46">
        <f t="shared" si="16"/>
        <v>11.243</v>
      </c>
      <c r="AK81" s="49">
        <v>43266</v>
      </c>
      <c r="AL81" s="50">
        <f t="shared" si="15"/>
        <v>12.51</v>
      </c>
    </row>
    <row r="82" spans="4:38" ht="15" x14ac:dyDescent="0.2">
      <c r="D82" s="45"/>
      <c r="E82" s="45"/>
      <c r="F82" s="45"/>
      <c r="G82" s="45"/>
      <c r="H82" s="45"/>
      <c r="I82" s="45"/>
      <c r="J82" s="45"/>
      <c r="K82" s="45"/>
      <c r="L82" s="45"/>
      <c r="M82" s="45"/>
      <c r="AF82" s="56">
        <v>43305</v>
      </c>
      <c r="AG82" s="30">
        <v>0.6100000000000001</v>
      </c>
      <c r="AH82" s="31">
        <v>7.7889999999999997</v>
      </c>
      <c r="AJ82" s="46" t="e">
        <f t="shared" si="16"/>
        <v>#N/A</v>
      </c>
      <c r="AK82" s="49">
        <v>43267</v>
      </c>
      <c r="AL82" s="50">
        <f t="shared" si="15"/>
        <v>12.51</v>
      </c>
    </row>
    <row r="83" spans="4:38" ht="15" x14ac:dyDescent="0.2">
      <c r="D83" s="45"/>
      <c r="E83" s="45"/>
      <c r="F83" s="45"/>
      <c r="G83" s="45"/>
      <c r="H83" s="45"/>
      <c r="I83" s="45"/>
      <c r="J83" s="45"/>
      <c r="K83" s="45"/>
      <c r="L83" s="45"/>
      <c r="M83" s="45"/>
      <c r="AF83" s="56">
        <v>43306</v>
      </c>
      <c r="AG83" s="30">
        <v>0.6399999999999999</v>
      </c>
      <c r="AH83" s="31">
        <v>9.4269999999999996</v>
      </c>
      <c r="AJ83" s="46">
        <f t="shared" si="16"/>
        <v>12.282999999999999</v>
      </c>
      <c r="AK83" s="49">
        <v>43268</v>
      </c>
      <c r="AL83" s="50">
        <f t="shared" si="15"/>
        <v>13.91</v>
      </c>
    </row>
    <row r="84" spans="4:38" ht="15" x14ac:dyDescent="0.2">
      <c r="D84" s="45"/>
      <c r="E84" s="45"/>
      <c r="F84" s="45"/>
      <c r="G84" s="45"/>
      <c r="H84" s="45"/>
      <c r="I84" s="45"/>
      <c r="J84" s="45"/>
      <c r="K84" s="45"/>
      <c r="L84" s="45"/>
      <c r="M84" s="45"/>
      <c r="AF84" s="56">
        <v>43309</v>
      </c>
      <c r="AG84" s="30">
        <v>0.64999999999999991</v>
      </c>
      <c r="AH84" s="31">
        <v>9.7319999999999993</v>
      </c>
      <c r="AJ84" s="46">
        <f t="shared" si="16"/>
        <v>14.021000000000001</v>
      </c>
      <c r="AK84" s="49">
        <v>43269</v>
      </c>
      <c r="AL84" s="50">
        <f t="shared" si="15"/>
        <v>16</v>
      </c>
    </row>
    <row r="85" spans="4:38" ht="15" x14ac:dyDescent="0.2">
      <c r="D85" s="45"/>
      <c r="E85" s="45"/>
      <c r="F85" s="45"/>
      <c r="G85" s="45"/>
      <c r="H85" s="45"/>
      <c r="I85" s="45"/>
      <c r="J85" s="45"/>
      <c r="K85" s="45"/>
      <c r="L85" s="45"/>
      <c r="M85" s="45"/>
      <c r="AF85" s="56">
        <v>43311</v>
      </c>
      <c r="AG85" s="30">
        <v>0.62999999999999989</v>
      </c>
      <c r="AH85" s="31">
        <v>8.7539999999999996</v>
      </c>
      <c r="AJ85" s="46" t="e">
        <f t="shared" si="16"/>
        <v>#N/A</v>
      </c>
      <c r="AK85" s="49">
        <v>43270</v>
      </c>
      <c r="AL85" s="50">
        <f t="shared" si="15"/>
        <v>15.58</v>
      </c>
    </row>
    <row r="86" spans="4:38" ht="15" x14ac:dyDescent="0.2">
      <c r="D86" s="45"/>
      <c r="E86" s="45"/>
      <c r="F86" s="45"/>
      <c r="G86" s="45"/>
      <c r="H86" s="45"/>
      <c r="I86" s="45"/>
      <c r="J86" s="45"/>
      <c r="K86" s="45"/>
      <c r="L86" s="45"/>
      <c r="M86" s="45"/>
      <c r="AF86" s="56">
        <v>43313</v>
      </c>
      <c r="AG86" s="30">
        <v>0.6100000000000001</v>
      </c>
      <c r="AH86" s="31">
        <v>8.0009999999999994</v>
      </c>
      <c r="AJ86" s="46">
        <f t="shared" si="16"/>
        <v>16.847000000000001</v>
      </c>
      <c r="AK86" s="49">
        <v>43271</v>
      </c>
      <c r="AL86" s="50">
        <f t="shared" si="15"/>
        <v>17.54</v>
      </c>
    </row>
    <row r="87" spans="4:38" ht="15" x14ac:dyDescent="0.2">
      <c r="D87" s="45"/>
      <c r="E87" s="45"/>
      <c r="F87" s="45"/>
      <c r="G87" s="45"/>
      <c r="H87" s="45"/>
      <c r="I87" s="45"/>
      <c r="J87" s="45"/>
      <c r="K87" s="45"/>
      <c r="L87" s="45"/>
      <c r="M87" s="45"/>
      <c r="AF87" s="56">
        <v>43315</v>
      </c>
      <c r="AG87" s="30">
        <v>0.60000000000000009</v>
      </c>
      <c r="AH87" s="31">
        <v>7.5229999999999997</v>
      </c>
      <c r="AJ87" s="46">
        <f t="shared" si="16"/>
        <v>14.552</v>
      </c>
      <c r="AK87" s="49">
        <v>43272</v>
      </c>
      <c r="AL87" s="50">
        <f t="shared" si="15"/>
        <v>16.14</v>
      </c>
    </row>
    <row r="88" spans="4:38" ht="15" x14ac:dyDescent="0.2">
      <c r="AF88" s="56">
        <v>43316</v>
      </c>
      <c r="AG88" s="30">
        <v>0.59000000000000008</v>
      </c>
      <c r="AH88" s="31">
        <v>7.0010000000000003</v>
      </c>
      <c r="AJ88" s="46" t="e">
        <f t="shared" si="16"/>
        <v>#N/A</v>
      </c>
      <c r="AK88" s="49">
        <v>43273</v>
      </c>
      <c r="AL88" s="50">
        <f t="shared" si="15"/>
        <v>14.05</v>
      </c>
    </row>
    <row r="89" spans="4:38" ht="15" x14ac:dyDescent="0.2">
      <c r="AF89" s="56">
        <v>43318</v>
      </c>
      <c r="AG89" s="35">
        <v>0.58000000000000007</v>
      </c>
      <c r="AH89" s="36">
        <v>6.5209999999999999</v>
      </c>
      <c r="AJ89" s="46">
        <f t="shared" si="16"/>
        <v>51.869</v>
      </c>
      <c r="AK89" s="49">
        <v>43274</v>
      </c>
      <c r="AL89" s="50">
        <f t="shared" si="15"/>
        <v>48.98</v>
      </c>
    </row>
    <row r="90" spans="4:38" ht="15" x14ac:dyDescent="0.2">
      <c r="AF90" s="56">
        <v>43320</v>
      </c>
      <c r="AG90" s="35">
        <v>0.58000000000000007</v>
      </c>
      <c r="AH90" s="36">
        <v>6.452</v>
      </c>
      <c r="AJ90" s="46" t="e">
        <f t="shared" si="16"/>
        <v>#N/A</v>
      </c>
      <c r="AK90" s="49">
        <v>43275</v>
      </c>
      <c r="AL90" s="50">
        <f t="shared" si="15"/>
        <v>23.18</v>
      </c>
    </row>
    <row r="91" spans="4:38" ht="15" x14ac:dyDescent="0.2">
      <c r="AF91" s="56">
        <v>43321</v>
      </c>
      <c r="AG91" s="30">
        <v>0.6100000000000001</v>
      </c>
      <c r="AH91" s="31">
        <v>7.992</v>
      </c>
      <c r="AJ91" s="46">
        <f t="shared" si="16"/>
        <v>17.048999999999999</v>
      </c>
      <c r="AK91" s="49">
        <v>43276</v>
      </c>
      <c r="AL91" s="50">
        <f t="shared" si="15"/>
        <v>20.329999999999998</v>
      </c>
    </row>
    <row r="92" spans="4:38" ht="15" x14ac:dyDescent="0.2">
      <c r="AF92" s="56">
        <v>43323</v>
      </c>
      <c r="AG92" s="30">
        <v>0.6100000000000001</v>
      </c>
      <c r="AH92" s="31">
        <v>7.9980000000000002</v>
      </c>
      <c r="AJ92" s="46">
        <f t="shared" si="16"/>
        <v>33.116</v>
      </c>
      <c r="AK92" s="49">
        <v>43277</v>
      </c>
      <c r="AL92" s="50">
        <f t="shared" si="15"/>
        <v>35.799999999999997</v>
      </c>
    </row>
    <row r="93" spans="4:38" ht="15" x14ac:dyDescent="0.2">
      <c r="AF93" s="56">
        <v>43324</v>
      </c>
      <c r="AG93" s="30">
        <v>0.59000000000000008</v>
      </c>
      <c r="AH93" s="31">
        <v>7.07</v>
      </c>
      <c r="AJ93" s="46" t="e">
        <f t="shared" si="16"/>
        <v>#N/A</v>
      </c>
      <c r="AK93" s="49">
        <v>43278</v>
      </c>
      <c r="AL93" s="50">
        <f t="shared" si="15"/>
        <v>23.38</v>
      </c>
    </row>
    <row r="94" spans="4:38" ht="15" x14ac:dyDescent="0.2">
      <c r="AF94" s="56">
        <v>43325</v>
      </c>
      <c r="AG94" s="30">
        <v>0.58000000000000007</v>
      </c>
      <c r="AH94" s="31">
        <v>6.6520000000000001</v>
      </c>
      <c r="AJ94" s="46">
        <f t="shared" si="16"/>
        <v>18.338000000000001</v>
      </c>
      <c r="AK94" s="49">
        <v>43279</v>
      </c>
      <c r="AL94" s="50">
        <f t="shared" si="15"/>
        <v>20.190000000000001</v>
      </c>
    </row>
    <row r="95" spans="4:38" ht="15" x14ac:dyDescent="0.2">
      <c r="AF95" s="56">
        <v>43326</v>
      </c>
      <c r="AG95" s="30">
        <v>0.57000000000000006</v>
      </c>
      <c r="AH95" s="31">
        <v>6.05</v>
      </c>
      <c r="AJ95" s="46">
        <f t="shared" si="16"/>
        <v>17.106999999999999</v>
      </c>
      <c r="AK95" s="49">
        <v>43280</v>
      </c>
      <c r="AL95" s="50">
        <f t="shared" si="15"/>
        <v>18.23</v>
      </c>
    </row>
    <row r="96" spans="4:38" ht="15" x14ac:dyDescent="0.2">
      <c r="AF96" s="56">
        <v>43328</v>
      </c>
      <c r="AG96" s="30">
        <v>0.56000000000000005</v>
      </c>
      <c r="AH96" s="31">
        <v>5.8090000000000002</v>
      </c>
      <c r="AJ96" s="46" t="e">
        <f t="shared" si="16"/>
        <v>#N/A</v>
      </c>
      <c r="AK96" s="49">
        <v>43281</v>
      </c>
      <c r="AL96" s="50">
        <f t="shared" si="15"/>
        <v>19.07</v>
      </c>
    </row>
    <row r="97" spans="32:38" ht="15" x14ac:dyDescent="0.2">
      <c r="AF97" s="56">
        <v>43330</v>
      </c>
      <c r="AG97" s="30">
        <v>0.58000000000000007</v>
      </c>
      <c r="AH97" s="31">
        <v>6.6859999999999999</v>
      </c>
      <c r="AJ97" s="46" t="e">
        <f t="shared" si="16"/>
        <v>#N/A</v>
      </c>
      <c r="AK97" s="49">
        <v>43282</v>
      </c>
      <c r="AL97" s="50">
        <f t="shared" ref="AL97:AL127" si="17">S7</f>
        <v>16.28</v>
      </c>
    </row>
    <row r="98" spans="32:38" ht="15" x14ac:dyDescent="0.2">
      <c r="AF98" s="56">
        <v>43332</v>
      </c>
      <c r="AG98" s="30">
        <v>0.67999999999999994</v>
      </c>
      <c r="AH98" s="31">
        <v>9.02</v>
      </c>
      <c r="AJ98" s="46">
        <f t="shared" si="16"/>
        <v>12.635999999999999</v>
      </c>
      <c r="AK98" s="49">
        <v>43283</v>
      </c>
      <c r="AL98" s="50">
        <f t="shared" si="17"/>
        <v>15.3</v>
      </c>
    </row>
    <row r="99" spans="32:38" ht="15" x14ac:dyDescent="0.2">
      <c r="AF99" s="56">
        <v>43334</v>
      </c>
      <c r="AG99" s="30">
        <v>0.62000000000000011</v>
      </c>
      <c r="AH99" s="31">
        <v>8.1539999999999999</v>
      </c>
      <c r="AJ99" s="46">
        <f t="shared" si="16"/>
        <v>12.016</v>
      </c>
      <c r="AK99" s="49">
        <v>43284</v>
      </c>
      <c r="AL99" s="50">
        <f t="shared" si="17"/>
        <v>14.6</v>
      </c>
    </row>
    <row r="100" spans="32:38" ht="15" x14ac:dyDescent="0.2">
      <c r="AF100" s="56">
        <v>43337</v>
      </c>
      <c r="AG100" s="30">
        <v>0.57000000000000006</v>
      </c>
      <c r="AH100" s="31">
        <v>5.7869999999999999</v>
      </c>
      <c r="AJ100" s="46">
        <f t="shared" si="16"/>
        <v>11.423</v>
      </c>
      <c r="AK100" s="49">
        <v>43285</v>
      </c>
      <c r="AL100" s="50">
        <f t="shared" si="17"/>
        <v>13.91</v>
      </c>
    </row>
    <row r="101" spans="32:38" ht="15" x14ac:dyDescent="0.2">
      <c r="AF101" s="56">
        <v>43338</v>
      </c>
      <c r="AG101" s="30">
        <v>0.56000000000000005</v>
      </c>
      <c r="AH101" s="31">
        <v>5.0199999999999996</v>
      </c>
      <c r="AJ101" s="46" t="e">
        <f t="shared" si="16"/>
        <v>#N/A</v>
      </c>
      <c r="AK101" s="49">
        <v>43286</v>
      </c>
      <c r="AL101" s="50">
        <f t="shared" si="17"/>
        <v>12.51</v>
      </c>
    </row>
    <row r="102" spans="32:38" ht="15" x14ac:dyDescent="0.2">
      <c r="AF102" s="56">
        <v>43340</v>
      </c>
      <c r="AG102" s="30">
        <v>0.56000000000000005</v>
      </c>
      <c r="AH102" s="31">
        <v>4.9240000000000004</v>
      </c>
      <c r="AJ102" s="46">
        <f t="shared" si="16"/>
        <v>19.417000000000002</v>
      </c>
      <c r="AK102" s="49">
        <v>43287</v>
      </c>
      <c r="AL102" s="50">
        <f t="shared" si="17"/>
        <v>19.63</v>
      </c>
    </row>
    <row r="103" spans="32:38" ht="15" x14ac:dyDescent="0.2">
      <c r="AF103" s="56">
        <v>43341</v>
      </c>
      <c r="AG103" s="30">
        <v>0.57000000000000006</v>
      </c>
      <c r="AH103" s="31">
        <v>5.3040000000000003</v>
      </c>
      <c r="AJ103" s="46" t="e">
        <f t="shared" si="16"/>
        <v>#N/A</v>
      </c>
      <c r="AK103" s="49">
        <v>43288</v>
      </c>
      <c r="AL103" s="50">
        <f t="shared" si="17"/>
        <v>13.91</v>
      </c>
    </row>
    <row r="104" spans="32:38" ht="15" x14ac:dyDescent="0.2">
      <c r="AF104" s="56">
        <v>43342</v>
      </c>
      <c r="AG104" s="30">
        <v>0.56000000000000005</v>
      </c>
      <c r="AH104" s="31">
        <v>4.6660000000000004</v>
      </c>
      <c r="AJ104" s="46" t="e">
        <f t="shared" si="16"/>
        <v>#N/A</v>
      </c>
      <c r="AK104" s="49">
        <v>43289</v>
      </c>
      <c r="AL104" s="50">
        <f t="shared" si="17"/>
        <v>14.32</v>
      </c>
    </row>
    <row r="105" spans="32:38" ht="15" x14ac:dyDescent="0.2">
      <c r="AF105" s="56">
        <v>43343</v>
      </c>
      <c r="AG105" s="30">
        <v>0.55000000000000004</v>
      </c>
      <c r="AH105" s="31">
        <v>4.3239999999999998</v>
      </c>
      <c r="AJ105" s="46">
        <f t="shared" si="16"/>
        <v>12.182</v>
      </c>
      <c r="AK105" s="49">
        <v>43290</v>
      </c>
      <c r="AL105" s="50">
        <f t="shared" si="17"/>
        <v>14.05</v>
      </c>
    </row>
    <row r="106" spans="32:38" ht="15" x14ac:dyDescent="0.2">
      <c r="AF106" s="56">
        <v>43344</v>
      </c>
      <c r="AG106" s="30">
        <v>0.56000000000000005</v>
      </c>
      <c r="AH106" s="31">
        <v>4.6269999999999998</v>
      </c>
      <c r="AJ106" s="46">
        <f t="shared" si="16"/>
        <v>16.648</v>
      </c>
      <c r="AK106" s="49">
        <v>43291</v>
      </c>
      <c r="AL106" s="50">
        <f t="shared" si="17"/>
        <v>19.77</v>
      </c>
    </row>
    <row r="107" spans="32:38" ht="15" x14ac:dyDescent="0.2">
      <c r="AF107" s="56">
        <v>43346</v>
      </c>
      <c r="AG107" s="30">
        <v>0.57000000000000006</v>
      </c>
      <c r="AH107" s="31">
        <v>5.16</v>
      </c>
      <c r="AJ107" s="46">
        <f t="shared" si="16"/>
        <v>14.146000000000001</v>
      </c>
      <c r="AK107" s="49">
        <v>43292</v>
      </c>
      <c r="AL107" s="50">
        <f t="shared" si="17"/>
        <v>15.44</v>
      </c>
    </row>
    <row r="108" spans="32:38" ht="15" x14ac:dyDescent="0.2">
      <c r="AF108" s="56">
        <v>43347</v>
      </c>
      <c r="AG108" s="30">
        <v>0.56000000000000005</v>
      </c>
      <c r="AH108" s="31">
        <v>4.6879999999999997</v>
      </c>
      <c r="AJ108" s="46">
        <f t="shared" si="16"/>
        <v>11.679</v>
      </c>
      <c r="AK108" s="49">
        <v>43293</v>
      </c>
      <c r="AL108" s="50">
        <f t="shared" si="17"/>
        <v>13.63</v>
      </c>
    </row>
    <row r="109" spans="32:38" ht="15" x14ac:dyDescent="0.2">
      <c r="AF109" s="56">
        <v>43349</v>
      </c>
      <c r="AG109" s="30">
        <v>0.56000000000000005</v>
      </c>
      <c r="AH109" s="31">
        <v>4.6399999999999997</v>
      </c>
      <c r="AJ109" s="46">
        <f t="shared" si="16"/>
        <v>10.802</v>
      </c>
      <c r="AK109" s="49">
        <v>43294</v>
      </c>
      <c r="AL109" s="50">
        <f t="shared" si="17"/>
        <v>12.23</v>
      </c>
    </row>
    <row r="110" spans="32:38" ht="15" x14ac:dyDescent="0.2">
      <c r="AF110" s="56">
        <v>43350</v>
      </c>
      <c r="AG110" s="30">
        <v>0.67999999999999994</v>
      </c>
      <c r="AH110" s="31">
        <v>10.496</v>
      </c>
      <c r="AJ110" s="46">
        <f t="shared" si="16"/>
        <v>10.071</v>
      </c>
      <c r="AK110" s="49">
        <v>43295</v>
      </c>
      <c r="AL110" s="50">
        <f t="shared" si="17"/>
        <v>11.81</v>
      </c>
    </row>
    <row r="111" spans="32:38" ht="15" x14ac:dyDescent="0.2">
      <c r="AF111" s="56">
        <v>43351</v>
      </c>
      <c r="AG111" s="30">
        <v>0.7</v>
      </c>
      <c r="AH111" s="31">
        <v>11.504</v>
      </c>
      <c r="AJ111" s="46">
        <f t="shared" si="16"/>
        <v>9.3350000000000009</v>
      </c>
      <c r="AK111" s="49">
        <v>43296</v>
      </c>
      <c r="AL111" s="50">
        <f t="shared" si="17"/>
        <v>11.11</v>
      </c>
    </row>
    <row r="112" spans="32:38" ht="15" x14ac:dyDescent="0.2">
      <c r="AF112" s="56">
        <v>43352</v>
      </c>
      <c r="AG112" s="35">
        <v>0.6100000000000001</v>
      </c>
      <c r="AH112" s="36">
        <v>7.694</v>
      </c>
      <c r="AJ112" s="46">
        <f t="shared" si="16"/>
        <v>9.02</v>
      </c>
      <c r="AK112" s="49">
        <v>43297</v>
      </c>
      <c r="AL112" s="50">
        <f t="shared" si="17"/>
        <v>10.42</v>
      </c>
    </row>
    <row r="113" spans="32:38" ht="15" x14ac:dyDescent="0.2">
      <c r="AF113" s="56">
        <v>43353</v>
      </c>
      <c r="AG113" s="30">
        <v>0.6100000000000001</v>
      </c>
      <c r="AH113" s="31">
        <v>7.484</v>
      </c>
      <c r="AJ113" s="46">
        <f t="shared" si="16"/>
        <v>8.5289999999999999</v>
      </c>
      <c r="AK113" s="49">
        <v>43298</v>
      </c>
      <c r="AL113" s="50">
        <f t="shared" si="17"/>
        <v>9.7200000000000006</v>
      </c>
    </row>
    <row r="114" spans="32:38" ht="15" x14ac:dyDescent="0.2">
      <c r="AF114" s="56">
        <v>43355</v>
      </c>
      <c r="AG114" s="30">
        <v>0.59000000000000008</v>
      </c>
      <c r="AH114" s="31">
        <v>6.55</v>
      </c>
      <c r="AJ114" s="46" t="e">
        <f t="shared" si="16"/>
        <v>#N/A</v>
      </c>
      <c r="AK114" s="49">
        <v>43299</v>
      </c>
      <c r="AL114" s="50">
        <f t="shared" si="17"/>
        <v>9.7200000000000006</v>
      </c>
    </row>
    <row r="115" spans="32:38" ht="15" x14ac:dyDescent="0.2">
      <c r="AF115" s="56">
        <v>43356</v>
      </c>
      <c r="AG115" s="30">
        <v>0.58000000000000007</v>
      </c>
      <c r="AH115" s="36">
        <v>5.8120000000000003</v>
      </c>
      <c r="AJ115" s="46">
        <f t="shared" si="16"/>
        <v>8.3659999999999997</v>
      </c>
      <c r="AK115" s="49">
        <v>43300</v>
      </c>
      <c r="AL115" s="50">
        <f t="shared" si="17"/>
        <v>9.02</v>
      </c>
    </row>
    <row r="116" spans="32:38" ht="15" x14ac:dyDescent="0.2">
      <c r="AF116" s="56">
        <v>43357</v>
      </c>
      <c r="AG116" s="30">
        <v>0.65999999999999992</v>
      </c>
      <c r="AH116" s="31">
        <v>10.042</v>
      </c>
      <c r="AJ116" s="46" t="e">
        <f t="shared" si="16"/>
        <v>#N/A</v>
      </c>
      <c r="AK116" s="49">
        <v>43301</v>
      </c>
      <c r="AL116" s="50">
        <f t="shared" si="17"/>
        <v>9.02</v>
      </c>
    </row>
    <row r="117" spans="32:38" ht="15" x14ac:dyDescent="0.2">
      <c r="AF117" s="56">
        <v>43358</v>
      </c>
      <c r="AG117" s="30">
        <v>0.65999999999999992</v>
      </c>
      <c r="AH117" s="31">
        <v>10.083</v>
      </c>
      <c r="AJ117" s="46">
        <f t="shared" si="16"/>
        <v>8.6539999999999999</v>
      </c>
      <c r="AK117" s="49">
        <v>43302</v>
      </c>
      <c r="AL117" s="50">
        <f t="shared" si="17"/>
        <v>9.44</v>
      </c>
    </row>
    <row r="118" spans="32:38" ht="15" x14ac:dyDescent="0.2">
      <c r="AF118" s="56">
        <v>43359</v>
      </c>
      <c r="AG118" s="30">
        <v>0.7</v>
      </c>
      <c r="AH118" s="31">
        <v>12.018000000000001</v>
      </c>
      <c r="AJ118" s="46" t="e">
        <f t="shared" si="16"/>
        <v>#N/A</v>
      </c>
      <c r="AK118" s="49">
        <v>43303</v>
      </c>
      <c r="AL118" s="50">
        <f t="shared" si="17"/>
        <v>9.02</v>
      </c>
    </row>
    <row r="119" spans="32:38" ht="15" x14ac:dyDescent="0.2">
      <c r="AF119" s="56">
        <v>43360</v>
      </c>
      <c r="AG119" s="30">
        <v>0.72</v>
      </c>
      <c r="AH119" s="31">
        <v>14.545999999999999</v>
      </c>
      <c r="AJ119" s="46">
        <f t="shared" si="16"/>
        <v>8.3019999999999996</v>
      </c>
      <c r="AK119" s="49">
        <v>43304</v>
      </c>
      <c r="AL119" s="50">
        <f t="shared" si="17"/>
        <v>8.8699999999999992</v>
      </c>
    </row>
    <row r="120" spans="32:38" ht="15" x14ac:dyDescent="0.2">
      <c r="AF120" s="56">
        <v>43361</v>
      </c>
      <c r="AG120" s="30">
        <v>1.25</v>
      </c>
      <c r="AH120" s="31">
        <v>101.34099999999999</v>
      </c>
      <c r="AJ120" s="46">
        <f t="shared" si="16"/>
        <v>7.7889999999999997</v>
      </c>
      <c r="AK120" s="49">
        <v>43305</v>
      </c>
      <c r="AL120" s="50">
        <f t="shared" si="17"/>
        <v>8.64</v>
      </c>
    </row>
    <row r="121" spans="32:38" ht="15" x14ac:dyDescent="0.2">
      <c r="AF121" s="56">
        <v>43362</v>
      </c>
      <c r="AG121" s="30">
        <v>0.74</v>
      </c>
      <c r="AH121" s="31">
        <v>15.750999999999999</v>
      </c>
      <c r="AJ121" s="46">
        <f t="shared" si="16"/>
        <v>9.4269999999999996</v>
      </c>
      <c r="AK121" s="49">
        <v>43306</v>
      </c>
      <c r="AL121" s="50">
        <f t="shared" si="17"/>
        <v>10.56</v>
      </c>
    </row>
    <row r="122" spans="32:38" ht="15" x14ac:dyDescent="0.2">
      <c r="AF122" s="56">
        <v>43363</v>
      </c>
      <c r="AG122" s="30">
        <v>0.69</v>
      </c>
      <c r="AH122" s="31">
        <v>10.63</v>
      </c>
      <c r="AJ122" s="46" t="e">
        <f t="shared" si="16"/>
        <v>#N/A</v>
      </c>
      <c r="AK122" s="49">
        <v>43307</v>
      </c>
      <c r="AL122" s="50">
        <f t="shared" si="17"/>
        <v>9.58</v>
      </c>
    </row>
    <row r="123" spans="32:38" ht="15" x14ac:dyDescent="0.2">
      <c r="AF123" s="56">
        <v>43365</v>
      </c>
      <c r="AG123" s="30">
        <v>0.74</v>
      </c>
      <c r="AH123" s="31">
        <v>15.207000000000001</v>
      </c>
      <c r="AJ123" s="46" t="e">
        <f t="shared" si="16"/>
        <v>#N/A</v>
      </c>
      <c r="AK123" s="49">
        <v>43308</v>
      </c>
      <c r="AL123" s="50">
        <f t="shared" si="17"/>
        <v>9.02</v>
      </c>
    </row>
    <row r="124" spans="32:38" ht="15" x14ac:dyDescent="0.2">
      <c r="AF124" s="56">
        <v>43367</v>
      </c>
      <c r="AG124" s="30">
        <v>0.74</v>
      </c>
      <c r="AH124" s="31">
        <v>15.667</v>
      </c>
      <c r="AJ124" s="46">
        <f t="shared" si="16"/>
        <v>9.7319999999999993</v>
      </c>
      <c r="AK124" s="49">
        <v>43309</v>
      </c>
      <c r="AL124" s="50">
        <f t="shared" si="17"/>
        <v>10.42</v>
      </c>
    </row>
    <row r="125" spans="32:38" ht="15" x14ac:dyDescent="0.2">
      <c r="AF125" s="56">
        <v>43369</v>
      </c>
      <c r="AG125" s="30">
        <v>0.79</v>
      </c>
      <c r="AH125" s="31">
        <v>18.792999999999999</v>
      </c>
      <c r="AJ125" s="46" t="e">
        <f t="shared" si="16"/>
        <v>#N/A</v>
      </c>
      <c r="AK125" s="49">
        <v>43310</v>
      </c>
      <c r="AL125" s="50">
        <f t="shared" si="17"/>
        <v>10.28</v>
      </c>
    </row>
    <row r="126" spans="32:38" ht="15" x14ac:dyDescent="0.2">
      <c r="AF126" s="56">
        <v>43371</v>
      </c>
      <c r="AG126" s="30">
        <v>1.7400000000000002</v>
      </c>
      <c r="AH126" s="31">
        <v>163.84700000000001</v>
      </c>
      <c r="AJ126" s="46">
        <f t="shared" si="16"/>
        <v>8.7539999999999996</v>
      </c>
      <c r="AK126" s="49">
        <v>43311</v>
      </c>
      <c r="AL126" s="50">
        <f t="shared" si="17"/>
        <v>9.7200000000000006</v>
      </c>
    </row>
    <row r="127" spans="32:38" ht="15" x14ac:dyDescent="0.2">
      <c r="AF127" s="56">
        <v>43372</v>
      </c>
      <c r="AG127" s="30">
        <v>1.1600000000000001</v>
      </c>
      <c r="AH127" s="31">
        <v>51.161999999999999</v>
      </c>
      <c r="AJ127" s="46" t="e">
        <f t="shared" si="16"/>
        <v>#N/A</v>
      </c>
      <c r="AK127" s="49">
        <v>43312</v>
      </c>
      <c r="AL127" s="50">
        <f t="shared" si="17"/>
        <v>9.7200000000000006</v>
      </c>
    </row>
    <row r="128" spans="32:38" ht="15" x14ac:dyDescent="0.2">
      <c r="AF128" s="56">
        <v>43375</v>
      </c>
      <c r="AG128" s="30">
        <v>1</v>
      </c>
      <c r="AH128" s="31">
        <v>32.177999999999997</v>
      </c>
      <c r="AJ128" s="46">
        <f t="shared" si="16"/>
        <v>8.0009999999999994</v>
      </c>
      <c r="AK128" s="49">
        <v>43313</v>
      </c>
      <c r="AL128" s="50">
        <f t="shared" ref="AL128:AL158" si="18">T7</f>
        <v>8.64</v>
      </c>
    </row>
    <row r="129" spans="32:38" ht="15" x14ac:dyDescent="0.2">
      <c r="AF129" s="56">
        <v>43377</v>
      </c>
      <c r="AG129" s="30">
        <v>2.16</v>
      </c>
      <c r="AH129" s="36">
        <v>237.02099999999999</v>
      </c>
      <c r="AJ129" s="46" t="e">
        <f t="shared" si="16"/>
        <v>#N/A</v>
      </c>
      <c r="AK129" s="49">
        <v>43314</v>
      </c>
      <c r="AL129" s="50">
        <f t="shared" si="18"/>
        <v>8.25</v>
      </c>
    </row>
    <row r="130" spans="32:38" ht="15" x14ac:dyDescent="0.2">
      <c r="AF130" s="56">
        <v>43378</v>
      </c>
      <c r="AG130" s="30">
        <v>1.52</v>
      </c>
      <c r="AH130" s="31">
        <v>116.988</v>
      </c>
      <c r="AJ130" s="46">
        <f t="shared" si="16"/>
        <v>7.5229999999999997</v>
      </c>
      <c r="AK130" s="49">
        <v>43315</v>
      </c>
      <c r="AL130" s="50">
        <f t="shared" si="18"/>
        <v>8.25</v>
      </c>
    </row>
    <row r="131" spans="32:38" ht="15" x14ac:dyDescent="0.2">
      <c r="AF131" s="56">
        <v>43381</v>
      </c>
      <c r="AG131" s="30">
        <v>1.23</v>
      </c>
      <c r="AH131" s="31">
        <v>63.938000000000002</v>
      </c>
      <c r="AJ131" s="46">
        <f t="shared" si="16"/>
        <v>7.0010000000000003</v>
      </c>
      <c r="AK131" s="49">
        <v>43316</v>
      </c>
      <c r="AL131" s="50">
        <f t="shared" si="18"/>
        <v>7.87</v>
      </c>
    </row>
    <row r="132" spans="32:38" ht="15" x14ac:dyDescent="0.2">
      <c r="AF132" s="56">
        <v>43382</v>
      </c>
      <c r="AG132" s="30">
        <v>1.42</v>
      </c>
      <c r="AH132" s="31">
        <v>91.789000000000001</v>
      </c>
      <c r="AJ132" s="46" t="e">
        <f t="shared" si="16"/>
        <v>#N/A</v>
      </c>
      <c r="AK132" s="49">
        <v>43317</v>
      </c>
      <c r="AL132" s="50">
        <f t="shared" si="18"/>
        <v>7.87</v>
      </c>
    </row>
    <row r="133" spans="32:38" ht="15" x14ac:dyDescent="0.2">
      <c r="AF133" s="56">
        <v>43383</v>
      </c>
      <c r="AG133" s="30">
        <v>1.29</v>
      </c>
      <c r="AH133" s="31">
        <v>71.790000000000006</v>
      </c>
      <c r="AJ133" s="46">
        <f t="shared" si="16"/>
        <v>6.5209999999999999</v>
      </c>
      <c r="AK133" s="49">
        <v>43318</v>
      </c>
      <c r="AL133" s="50">
        <f t="shared" si="18"/>
        <v>7.49</v>
      </c>
    </row>
    <row r="134" spans="32:38" ht="15" x14ac:dyDescent="0.2">
      <c r="AF134" s="56">
        <v>43384</v>
      </c>
      <c r="AG134" s="30">
        <v>1.1800000000000002</v>
      </c>
      <c r="AH134" s="31">
        <v>61.3</v>
      </c>
      <c r="AJ134" s="46" t="e">
        <f t="shared" si="16"/>
        <v>#N/A</v>
      </c>
      <c r="AK134" s="49">
        <v>43319</v>
      </c>
      <c r="AL134" s="50">
        <f t="shared" si="18"/>
        <v>7.49</v>
      </c>
    </row>
    <row r="135" spans="32:38" ht="15" x14ac:dyDescent="0.2">
      <c r="AF135" s="56">
        <v>43385</v>
      </c>
      <c r="AG135" s="30">
        <v>1.1600000000000001</v>
      </c>
      <c r="AH135" s="31">
        <v>57.616</v>
      </c>
      <c r="AJ135" s="46">
        <f t="shared" ref="AJ135:AJ198" si="19">VLOOKUP(AK135,AF:AH,3,FALSE)</f>
        <v>6.452</v>
      </c>
      <c r="AK135" s="49">
        <v>43320</v>
      </c>
      <c r="AL135" s="50">
        <f t="shared" si="18"/>
        <v>7.49</v>
      </c>
    </row>
    <row r="136" spans="32:38" ht="15" x14ac:dyDescent="0.2">
      <c r="AF136" s="56">
        <v>43387</v>
      </c>
      <c r="AG136" s="30">
        <v>1.2799999999999998</v>
      </c>
      <c r="AH136" s="31">
        <v>73.453999999999994</v>
      </c>
      <c r="AJ136" s="46">
        <f t="shared" si="19"/>
        <v>7.992</v>
      </c>
      <c r="AK136" s="49">
        <v>43321</v>
      </c>
      <c r="AL136" s="50">
        <f t="shared" si="18"/>
        <v>8.64</v>
      </c>
    </row>
    <row r="137" spans="32:38" ht="15" x14ac:dyDescent="0.2">
      <c r="AF137" s="56">
        <v>43388</v>
      </c>
      <c r="AG137" s="30">
        <v>1.1000000000000001</v>
      </c>
      <c r="AH137" s="31">
        <v>45.89</v>
      </c>
      <c r="AJ137" s="46" t="e">
        <f t="shared" si="19"/>
        <v>#N/A</v>
      </c>
      <c r="AK137" s="49">
        <v>43322</v>
      </c>
      <c r="AL137" s="50">
        <f t="shared" si="18"/>
        <v>8.64</v>
      </c>
    </row>
    <row r="138" spans="32:38" ht="15" x14ac:dyDescent="0.2">
      <c r="AF138" s="56">
        <v>43389</v>
      </c>
      <c r="AG138" s="30">
        <v>1.04</v>
      </c>
      <c r="AH138" s="31">
        <v>42.222999999999999</v>
      </c>
      <c r="AJ138" s="46">
        <f t="shared" si="19"/>
        <v>7.9980000000000002</v>
      </c>
      <c r="AK138" s="49">
        <v>43323</v>
      </c>
      <c r="AL138" s="50">
        <f t="shared" si="18"/>
        <v>8.41</v>
      </c>
    </row>
    <row r="139" spans="32:38" ht="15" x14ac:dyDescent="0.2">
      <c r="AF139" s="56">
        <v>43390</v>
      </c>
      <c r="AG139" s="30">
        <v>1.44</v>
      </c>
      <c r="AH139" s="31">
        <v>102.49</v>
      </c>
      <c r="AJ139" s="46">
        <f t="shared" si="19"/>
        <v>7.07</v>
      </c>
      <c r="AK139" s="49">
        <v>43324</v>
      </c>
      <c r="AL139" s="50">
        <f t="shared" si="18"/>
        <v>7.87</v>
      </c>
    </row>
    <row r="140" spans="32:38" ht="15" x14ac:dyDescent="0.2">
      <c r="AF140" s="56">
        <v>43391</v>
      </c>
      <c r="AG140" s="30">
        <v>1.0899999999999999</v>
      </c>
      <c r="AH140" s="31">
        <v>49.761000000000003</v>
      </c>
      <c r="AJ140" s="46">
        <f t="shared" si="19"/>
        <v>6.6520000000000001</v>
      </c>
      <c r="AK140" s="49">
        <v>43325</v>
      </c>
      <c r="AL140" s="50">
        <f t="shared" si="18"/>
        <v>7.26</v>
      </c>
    </row>
    <row r="141" spans="32:38" ht="15" x14ac:dyDescent="0.2">
      <c r="AF141" s="56">
        <v>43394</v>
      </c>
      <c r="AG141" s="30">
        <v>0.95</v>
      </c>
      <c r="AH141" s="31">
        <v>36.286000000000001</v>
      </c>
      <c r="AJ141" s="46">
        <f t="shared" si="19"/>
        <v>6.05</v>
      </c>
      <c r="AK141" s="49">
        <v>43326</v>
      </c>
      <c r="AL141" s="50">
        <f t="shared" si="18"/>
        <v>7.1</v>
      </c>
    </row>
    <row r="142" spans="32:38" ht="15" x14ac:dyDescent="0.2">
      <c r="AF142" s="56">
        <v>43395</v>
      </c>
      <c r="AG142" s="30">
        <v>1.0099999999999998</v>
      </c>
      <c r="AH142" s="31">
        <v>39.859000000000002</v>
      </c>
      <c r="AJ142" s="46" t="e">
        <f t="shared" si="19"/>
        <v>#N/A</v>
      </c>
      <c r="AK142" s="49">
        <v>43327</v>
      </c>
      <c r="AL142" s="50">
        <f t="shared" si="18"/>
        <v>6.72</v>
      </c>
    </row>
    <row r="143" spans="32:38" ht="15" x14ac:dyDescent="0.2">
      <c r="AF143" s="56">
        <v>43396</v>
      </c>
      <c r="AG143" s="30">
        <v>1.2999999999999998</v>
      </c>
      <c r="AH143" s="31">
        <v>79.451999999999998</v>
      </c>
      <c r="AJ143" s="46">
        <f t="shared" si="19"/>
        <v>5.8090000000000002</v>
      </c>
      <c r="AK143" s="49">
        <v>43328</v>
      </c>
      <c r="AL143" s="50">
        <f t="shared" si="18"/>
        <v>6.72</v>
      </c>
    </row>
    <row r="144" spans="32:38" ht="15" x14ac:dyDescent="0.2">
      <c r="AF144" s="56">
        <v>43397</v>
      </c>
      <c r="AG144" s="30">
        <v>1.2400000000000002</v>
      </c>
      <c r="AH144" s="31">
        <v>67.486000000000004</v>
      </c>
      <c r="AJ144" s="46" t="e">
        <f t="shared" si="19"/>
        <v>#N/A</v>
      </c>
      <c r="AK144" s="49">
        <v>43329</v>
      </c>
      <c r="AL144" s="50">
        <f t="shared" si="18"/>
        <v>6.72</v>
      </c>
    </row>
    <row r="145" spans="32:38" ht="15" x14ac:dyDescent="0.2">
      <c r="AF145" s="56">
        <v>43398</v>
      </c>
      <c r="AG145" s="30">
        <v>1.0899999999999999</v>
      </c>
      <c r="AH145" s="31">
        <v>52.536000000000001</v>
      </c>
      <c r="AJ145" s="46">
        <f t="shared" si="19"/>
        <v>6.6859999999999999</v>
      </c>
      <c r="AK145" s="49">
        <v>43330</v>
      </c>
      <c r="AL145" s="50">
        <f t="shared" si="18"/>
        <v>7.72</v>
      </c>
    </row>
    <row r="146" spans="32:38" ht="15" x14ac:dyDescent="0.2">
      <c r="AF146" s="56">
        <v>43400</v>
      </c>
      <c r="AG146" s="30">
        <v>1.0499999999999998</v>
      </c>
      <c r="AH146" s="31">
        <v>47.997</v>
      </c>
      <c r="AJ146" s="46" t="e">
        <f t="shared" si="19"/>
        <v>#N/A</v>
      </c>
      <c r="AK146" s="49">
        <v>43331</v>
      </c>
      <c r="AL146" s="50">
        <f t="shared" si="18"/>
        <v>6.8</v>
      </c>
    </row>
    <row r="147" spans="32:38" ht="15" x14ac:dyDescent="0.2">
      <c r="AF147" s="56">
        <v>43401</v>
      </c>
      <c r="AG147" s="30">
        <v>1.0099999999999998</v>
      </c>
      <c r="AH147" s="37">
        <v>40.436</v>
      </c>
      <c r="AJ147" s="46">
        <f t="shared" si="19"/>
        <v>9.02</v>
      </c>
      <c r="AK147" s="49">
        <v>43332</v>
      </c>
      <c r="AL147" s="50">
        <f t="shared" si="18"/>
        <v>14.19</v>
      </c>
    </row>
    <row r="148" spans="32:38" ht="15" x14ac:dyDescent="0.2">
      <c r="AF148" s="56">
        <v>43403</v>
      </c>
      <c r="AG148" s="30">
        <v>0.97</v>
      </c>
      <c r="AH148" s="31">
        <v>40.69</v>
      </c>
      <c r="AJ148" s="46" t="e">
        <f t="shared" si="19"/>
        <v>#N/A</v>
      </c>
      <c r="AK148" s="49">
        <v>43333</v>
      </c>
      <c r="AL148" s="50">
        <f t="shared" si="18"/>
        <v>9.58</v>
      </c>
    </row>
    <row r="149" spans="32:38" ht="15" x14ac:dyDescent="0.2">
      <c r="AF149" s="56">
        <v>43404</v>
      </c>
      <c r="AG149" s="30">
        <v>0.92999999999999994</v>
      </c>
      <c r="AH149" s="31">
        <v>30.863</v>
      </c>
      <c r="AJ149" s="46">
        <f t="shared" si="19"/>
        <v>8.1539999999999999</v>
      </c>
      <c r="AK149" s="49">
        <v>43334</v>
      </c>
      <c r="AL149" s="50">
        <f t="shared" si="18"/>
        <v>9.02</v>
      </c>
    </row>
    <row r="150" spans="32:38" ht="15" x14ac:dyDescent="0.2">
      <c r="AF150" s="56">
        <v>43406</v>
      </c>
      <c r="AG150" s="30">
        <v>0.91999999999999993</v>
      </c>
      <c r="AH150" s="37">
        <v>24.1</v>
      </c>
      <c r="AJ150" s="46" t="e">
        <f t="shared" si="19"/>
        <v>#N/A</v>
      </c>
      <c r="AK150" s="49">
        <v>43335</v>
      </c>
      <c r="AL150" s="50">
        <f t="shared" si="18"/>
        <v>11.67</v>
      </c>
    </row>
    <row r="151" spans="32:38" ht="15" x14ac:dyDescent="0.2">
      <c r="AF151" s="56">
        <v>43409</v>
      </c>
      <c r="AG151" s="30">
        <v>0.87999999999999989</v>
      </c>
      <c r="AH151" s="31">
        <v>22.48</v>
      </c>
      <c r="AJ151" s="46" t="e">
        <f t="shared" si="19"/>
        <v>#N/A</v>
      </c>
      <c r="AK151" s="49">
        <v>43336</v>
      </c>
      <c r="AL151" s="50">
        <f t="shared" si="18"/>
        <v>7.95</v>
      </c>
    </row>
    <row r="152" spans="32:38" ht="15" x14ac:dyDescent="0.2">
      <c r="AF152" s="56">
        <v>43410</v>
      </c>
      <c r="AG152" s="30">
        <v>0.8899999999999999</v>
      </c>
      <c r="AH152" s="31">
        <v>24.282</v>
      </c>
      <c r="AJ152" s="46">
        <f t="shared" si="19"/>
        <v>5.7869999999999999</v>
      </c>
      <c r="AK152" s="49">
        <v>43337</v>
      </c>
      <c r="AL152" s="50">
        <f t="shared" si="18"/>
        <v>7.18</v>
      </c>
    </row>
    <row r="153" spans="32:38" ht="15" x14ac:dyDescent="0.2">
      <c r="AF153" s="56">
        <v>43411</v>
      </c>
      <c r="AG153" s="30">
        <v>0.84000000000000008</v>
      </c>
      <c r="AH153" s="37">
        <v>20.327999999999999</v>
      </c>
      <c r="AJ153" s="46">
        <f t="shared" si="19"/>
        <v>5.0199999999999996</v>
      </c>
      <c r="AK153" s="49">
        <v>43338</v>
      </c>
      <c r="AL153" s="50">
        <f t="shared" si="18"/>
        <v>6.72</v>
      </c>
    </row>
    <row r="154" spans="32:38" ht="15" x14ac:dyDescent="0.2">
      <c r="AF154" s="56">
        <v>43413</v>
      </c>
      <c r="AG154" s="30">
        <v>0.8600000000000001</v>
      </c>
      <c r="AH154" s="31">
        <v>25.9</v>
      </c>
      <c r="AJ154" s="46" t="e">
        <f t="shared" si="19"/>
        <v>#N/A</v>
      </c>
      <c r="AK154" s="49">
        <v>43339</v>
      </c>
      <c r="AL154" s="50">
        <f t="shared" si="18"/>
        <v>6.72</v>
      </c>
    </row>
    <row r="155" spans="32:38" ht="15" x14ac:dyDescent="0.2">
      <c r="AF155" s="56">
        <v>43414</v>
      </c>
      <c r="AG155" s="30">
        <v>1.1200000000000001</v>
      </c>
      <c r="AH155" s="31">
        <v>47.2</v>
      </c>
      <c r="AJ155" s="46">
        <f t="shared" si="19"/>
        <v>4.9240000000000004</v>
      </c>
      <c r="AK155" s="49">
        <v>43340</v>
      </c>
      <c r="AL155" s="50">
        <f t="shared" si="18"/>
        <v>6.88</v>
      </c>
    </row>
    <row r="156" spans="32:38" ht="15" x14ac:dyDescent="0.2">
      <c r="AF156" s="56">
        <v>43416</v>
      </c>
      <c r="AG156" s="35">
        <v>0.90999999999999992</v>
      </c>
      <c r="AH156" s="36">
        <v>31.439</v>
      </c>
      <c r="AJ156" s="46">
        <f t="shared" si="19"/>
        <v>5.3040000000000003</v>
      </c>
      <c r="AK156" s="49">
        <v>43341</v>
      </c>
      <c r="AL156" s="50">
        <f t="shared" si="18"/>
        <v>7.26</v>
      </c>
    </row>
    <row r="157" spans="32:38" ht="15" x14ac:dyDescent="0.2">
      <c r="AF157" s="56">
        <v>43417</v>
      </c>
      <c r="AG157" s="30">
        <v>0.96</v>
      </c>
      <c r="AH157" s="31">
        <v>39.167999999999999</v>
      </c>
      <c r="AJ157" s="46">
        <f t="shared" si="19"/>
        <v>4.6660000000000004</v>
      </c>
      <c r="AK157" s="49">
        <v>43342</v>
      </c>
      <c r="AL157" s="50">
        <f t="shared" si="18"/>
        <v>6.72</v>
      </c>
    </row>
    <row r="158" spans="32:38" ht="15" x14ac:dyDescent="0.2">
      <c r="AF158" s="56">
        <v>43419</v>
      </c>
      <c r="AG158" s="30">
        <v>0.85000000000000009</v>
      </c>
      <c r="AH158" s="31">
        <v>26.954999999999998</v>
      </c>
      <c r="AJ158" s="46">
        <f t="shared" si="19"/>
        <v>4.3239999999999998</v>
      </c>
      <c r="AK158" s="49">
        <v>43343</v>
      </c>
      <c r="AL158" s="50">
        <f t="shared" si="18"/>
        <v>6.72</v>
      </c>
    </row>
    <row r="159" spans="32:38" ht="15" x14ac:dyDescent="0.2">
      <c r="AF159" s="56">
        <v>43420</v>
      </c>
      <c r="AG159" s="30">
        <v>1.0099999999999998</v>
      </c>
      <c r="AH159" s="31">
        <v>40.326000000000001</v>
      </c>
      <c r="AJ159" s="46">
        <f t="shared" si="19"/>
        <v>4.6269999999999998</v>
      </c>
      <c r="AK159" s="49">
        <v>43344</v>
      </c>
      <c r="AL159" s="50">
        <f t="shared" ref="AL159:AL188" si="20">U7</f>
        <v>6.72</v>
      </c>
    </row>
    <row r="160" spans="32:38" ht="15" x14ac:dyDescent="0.2">
      <c r="AF160" s="56">
        <v>43421</v>
      </c>
      <c r="AG160" s="30">
        <v>0.91999999999999993</v>
      </c>
      <c r="AH160" s="31">
        <v>34.953000000000003</v>
      </c>
      <c r="AJ160" s="46" t="e">
        <f t="shared" si="19"/>
        <v>#N/A</v>
      </c>
      <c r="AK160" s="49">
        <v>43345</v>
      </c>
      <c r="AL160" s="50">
        <f t="shared" si="20"/>
        <v>9.02</v>
      </c>
    </row>
    <row r="161" spans="32:38" ht="15" x14ac:dyDescent="0.2">
      <c r="AF161" s="56">
        <v>43423</v>
      </c>
      <c r="AG161" s="30">
        <v>0.87000000000000011</v>
      </c>
      <c r="AH161" s="31">
        <v>28.527999999999999</v>
      </c>
      <c r="AJ161" s="46">
        <f t="shared" si="19"/>
        <v>5.16</v>
      </c>
      <c r="AK161" s="49">
        <v>43346</v>
      </c>
      <c r="AL161" s="50">
        <f t="shared" si="20"/>
        <v>7.18</v>
      </c>
    </row>
    <row r="162" spans="32:38" ht="15" x14ac:dyDescent="0.2">
      <c r="AF162" s="56">
        <v>43424</v>
      </c>
      <c r="AG162" s="30">
        <v>0.84000000000000008</v>
      </c>
      <c r="AH162" s="31">
        <v>24.61</v>
      </c>
      <c r="AJ162" s="46">
        <f t="shared" si="19"/>
        <v>4.6879999999999997</v>
      </c>
      <c r="AK162" s="49">
        <v>43347</v>
      </c>
      <c r="AL162" s="50">
        <f t="shared" si="20"/>
        <v>7.95</v>
      </c>
    </row>
    <row r="163" spans="32:38" ht="15" x14ac:dyDescent="0.2">
      <c r="AF163" s="56">
        <v>43425</v>
      </c>
      <c r="AG163" s="30">
        <v>0.87000000000000011</v>
      </c>
      <c r="AH163" s="31">
        <v>31.414999999999999</v>
      </c>
      <c r="AJ163" s="46" t="e">
        <f t="shared" si="19"/>
        <v>#N/A</v>
      </c>
      <c r="AK163" s="49">
        <v>43348</v>
      </c>
      <c r="AL163" s="50">
        <f t="shared" si="20"/>
        <v>8.18</v>
      </c>
    </row>
    <row r="164" spans="32:38" ht="15" x14ac:dyDescent="0.2">
      <c r="AF164" s="56">
        <v>43426</v>
      </c>
      <c r="AG164" s="30">
        <v>0.89999999999999991</v>
      </c>
      <c r="AH164" s="31">
        <v>33.89</v>
      </c>
      <c r="AJ164" s="46">
        <f t="shared" si="19"/>
        <v>4.6399999999999997</v>
      </c>
      <c r="AK164" s="49">
        <v>43349</v>
      </c>
      <c r="AL164" s="50">
        <f t="shared" si="20"/>
        <v>6.88</v>
      </c>
    </row>
    <row r="165" spans="32:38" ht="15" x14ac:dyDescent="0.2">
      <c r="AF165" s="56">
        <v>43427</v>
      </c>
      <c r="AG165" s="30">
        <v>0.82000000000000006</v>
      </c>
      <c r="AH165" s="31">
        <v>19.315000000000001</v>
      </c>
      <c r="AJ165" s="46">
        <f t="shared" si="19"/>
        <v>10.496</v>
      </c>
      <c r="AK165" s="49">
        <v>43350</v>
      </c>
      <c r="AL165" s="50">
        <f t="shared" si="20"/>
        <v>11.67</v>
      </c>
    </row>
    <row r="166" spans="32:38" ht="15" x14ac:dyDescent="0.2">
      <c r="AF166" s="56">
        <v>43428</v>
      </c>
      <c r="AG166" s="35">
        <v>0.8</v>
      </c>
      <c r="AH166" s="36">
        <v>21.824000000000002</v>
      </c>
      <c r="AJ166" s="46">
        <f t="shared" si="19"/>
        <v>11.504</v>
      </c>
      <c r="AK166" s="49">
        <v>43351</v>
      </c>
      <c r="AL166" s="50">
        <f t="shared" si="20"/>
        <v>13.21</v>
      </c>
    </row>
    <row r="167" spans="32:38" ht="15" x14ac:dyDescent="0.2">
      <c r="AF167" s="56">
        <v>43429</v>
      </c>
      <c r="AG167" s="30">
        <v>0.79</v>
      </c>
      <c r="AH167" s="31">
        <v>19.457999999999998</v>
      </c>
      <c r="AJ167" s="46">
        <f t="shared" si="19"/>
        <v>7.694</v>
      </c>
      <c r="AK167" s="49">
        <v>43352</v>
      </c>
      <c r="AL167" s="50">
        <f t="shared" si="20"/>
        <v>8.64</v>
      </c>
    </row>
    <row r="168" spans="32:38" ht="15" x14ac:dyDescent="0.2">
      <c r="AF168" s="56">
        <v>43430</v>
      </c>
      <c r="AG168" s="30">
        <v>0.8600000000000001</v>
      </c>
      <c r="AH168" s="31">
        <v>28.452999999999999</v>
      </c>
      <c r="AJ168" s="46">
        <f t="shared" si="19"/>
        <v>7.484</v>
      </c>
      <c r="AK168" s="49">
        <v>43353</v>
      </c>
      <c r="AL168" s="50">
        <f t="shared" si="20"/>
        <v>8.64</v>
      </c>
    </row>
    <row r="169" spans="32:38" ht="15" x14ac:dyDescent="0.2">
      <c r="AF169" s="56">
        <v>43431</v>
      </c>
      <c r="AG169" s="30">
        <v>0.78</v>
      </c>
      <c r="AH169" s="31">
        <v>18.116</v>
      </c>
      <c r="AJ169" s="46" t="e">
        <f t="shared" si="19"/>
        <v>#N/A</v>
      </c>
      <c r="AK169" s="49">
        <v>43354</v>
      </c>
      <c r="AL169" s="50">
        <f t="shared" si="20"/>
        <v>9.16</v>
      </c>
    </row>
    <row r="170" spans="32:38" ht="15" x14ac:dyDescent="0.2">
      <c r="AF170" s="56">
        <v>43432</v>
      </c>
      <c r="AG170" s="30">
        <v>1</v>
      </c>
      <c r="AH170" s="31">
        <v>39.335999999999999</v>
      </c>
      <c r="AJ170" s="46">
        <f t="shared" si="19"/>
        <v>6.55</v>
      </c>
      <c r="AK170" s="49">
        <v>43355</v>
      </c>
      <c r="AL170" s="50">
        <f t="shared" si="20"/>
        <v>7.87</v>
      </c>
    </row>
    <row r="171" spans="32:38" ht="15" x14ac:dyDescent="0.2">
      <c r="AF171" s="56">
        <v>43433</v>
      </c>
      <c r="AG171" s="30">
        <v>0.83000000000000007</v>
      </c>
      <c r="AH171" s="31">
        <v>23.556000000000001</v>
      </c>
      <c r="AJ171" s="46">
        <f t="shared" si="19"/>
        <v>5.8120000000000003</v>
      </c>
      <c r="AK171" s="49">
        <v>43356</v>
      </c>
      <c r="AL171" s="50">
        <f t="shared" si="20"/>
        <v>7.95</v>
      </c>
    </row>
    <row r="172" spans="32:38" ht="15" x14ac:dyDescent="0.2">
      <c r="AF172" s="56">
        <v>43434</v>
      </c>
      <c r="AG172" s="30">
        <v>0.82000000000000006</v>
      </c>
      <c r="AH172" s="31">
        <v>20.992000000000001</v>
      </c>
      <c r="AJ172" s="46">
        <f t="shared" si="19"/>
        <v>10.042</v>
      </c>
      <c r="AK172" s="49">
        <v>43357</v>
      </c>
      <c r="AL172" s="50">
        <f t="shared" si="20"/>
        <v>10.7</v>
      </c>
    </row>
    <row r="173" spans="32:38" ht="15" x14ac:dyDescent="0.2">
      <c r="AF173" s="56">
        <v>43435</v>
      </c>
      <c r="AG173" s="30">
        <v>0.77</v>
      </c>
      <c r="AH173" s="31">
        <v>17.277999999999999</v>
      </c>
      <c r="AJ173" s="46">
        <f t="shared" si="19"/>
        <v>10.083</v>
      </c>
      <c r="AK173" s="49">
        <v>43358</v>
      </c>
      <c r="AL173" s="50">
        <f t="shared" si="20"/>
        <v>12.65</v>
      </c>
    </row>
    <row r="174" spans="32:38" ht="15" x14ac:dyDescent="0.2">
      <c r="AF174" s="56">
        <v>43436</v>
      </c>
      <c r="AG174" s="30">
        <v>0.77</v>
      </c>
      <c r="AH174" s="31">
        <v>17.997</v>
      </c>
      <c r="AJ174" s="46">
        <f t="shared" si="19"/>
        <v>12.018000000000001</v>
      </c>
      <c r="AK174" s="49">
        <v>43359</v>
      </c>
      <c r="AL174" s="50">
        <f t="shared" si="20"/>
        <v>18.23</v>
      </c>
    </row>
    <row r="175" spans="32:38" ht="15" x14ac:dyDescent="0.2">
      <c r="AF175" s="56">
        <v>43437</v>
      </c>
      <c r="AG175" s="30">
        <v>0.76</v>
      </c>
      <c r="AH175" s="31">
        <v>16.399999999999999</v>
      </c>
      <c r="AJ175" s="46">
        <f t="shared" si="19"/>
        <v>14.545999999999999</v>
      </c>
      <c r="AK175" s="49">
        <v>43360</v>
      </c>
      <c r="AL175" s="50">
        <f t="shared" si="20"/>
        <v>17.54</v>
      </c>
    </row>
    <row r="176" spans="32:38" ht="15" x14ac:dyDescent="0.2">
      <c r="AF176" s="56">
        <v>43438</v>
      </c>
      <c r="AG176" s="30">
        <v>0.8</v>
      </c>
      <c r="AH176" s="31">
        <v>20.655000000000001</v>
      </c>
      <c r="AJ176" s="46">
        <f t="shared" si="19"/>
        <v>101.34099999999999</v>
      </c>
      <c r="AK176" s="49">
        <v>43361</v>
      </c>
      <c r="AL176" s="50">
        <f t="shared" si="20"/>
        <v>72.44</v>
      </c>
    </row>
    <row r="177" spans="32:38" ht="15" x14ac:dyDescent="0.2">
      <c r="AF177" s="56">
        <v>43440</v>
      </c>
      <c r="AG177" s="30">
        <v>0.78</v>
      </c>
      <c r="AH177" s="31">
        <v>12.298999999999999</v>
      </c>
      <c r="AJ177" s="46">
        <f t="shared" si="19"/>
        <v>15.750999999999999</v>
      </c>
      <c r="AK177" s="49">
        <v>43362</v>
      </c>
      <c r="AL177" s="50">
        <f t="shared" si="20"/>
        <v>19.07</v>
      </c>
    </row>
    <row r="178" spans="32:38" ht="15" x14ac:dyDescent="0.2">
      <c r="AF178" s="56">
        <v>43441</v>
      </c>
      <c r="AG178" s="30">
        <v>0.77</v>
      </c>
      <c r="AH178" s="31">
        <v>17.725999999999999</v>
      </c>
      <c r="AJ178" s="46">
        <f t="shared" si="19"/>
        <v>10.63</v>
      </c>
      <c r="AK178" s="49">
        <v>43363</v>
      </c>
      <c r="AL178" s="50">
        <f t="shared" si="20"/>
        <v>14.19</v>
      </c>
    </row>
    <row r="179" spans="32:38" ht="15" x14ac:dyDescent="0.2">
      <c r="AF179" s="56">
        <v>43442</v>
      </c>
      <c r="AG179" s="30">
        <v>0.77</v>
      </c>
      <c r="AH179" s="31">
        <v>18.213999999999999</v>
      </c>
      <c r="AJ179" s="46" t="e">
        <f t="shared" si="19"/>
        <v>#N/A</v>
      </c>
      <c r="AK179" s="49">
        <v>43364</v>
      </c>
      <c r="AL179" s="50">
        <f t="shared" si="20"/>
        <v>16.28</v>
      </c>
    </row>
    <row r="180" spans="32:38" ht="15" x14ac:dyDescent="0.2">
      <c r="AF180" s="56">
        <v>43445</v>
      </c>
      <c r="AG180" s="30">
        <v>1.1000000000000001</v>
      </c>
      <c r="AH180" s="31">
        <v>54.048999999999999</v>
      </c>
      <c r="AJ180" s="46">
        <f t="shared" si="19"/>
        <v>15.207000000000001</v>
      </c>
      <c r="AK180" s="49">
        <v>43365</v>
      </c>
      <c r="AL180" s="50">
        <f t="shared" si="20"/>
        <v>18.510000000000002</v>
      </c>
    </row>
    <row r="181" spans="32:38" ht="15" x14ac:dyDescent="0.2">
      <c r="AF181" s="56">
        <v>43446</v>
      </c>
      <c r="AG181" s="30">
        <v>1.2400000000000002</v>
      </c>
      <c r="AH181" s="31">
        <v>79.150000000000006</v>
      </c>
      <c r="AJ181" s="46" t="e">
        <f t="shared" si="19"/>
        <v>#N/A</v>
      </c>
      <c r="AK181" s="49">
        <v>43366</v>
      </c>
      <c r="AL181" s="50">
        <f t="shared" si="20"/>
        <v>22.56</v>
      </c>
    </row>
    <row r="182" spans="32:38" ht="15" x14ac:dyDescent="0.2">
      <c r="AF182" s="56">
        <v>43448</v>
      </c>
      <c r="AG182" s="30">
        <v>0.90999999999999992</v>
      </c>
      <c r="AH182" s="31">
        <v>30.187000000000001</v>
      </c>
      <c r="AJ182" s="46">
        <f t="shared" si="19"/>
        <v>15.667</v>
      </c>
      <c r="AK182" s="49">
        <v>43367</v>
      </c>
      <c r="AL182" s="50">
        <f t="shared" si="20"/>
        <v>16.7</v>
      </c>
    </row>
    <row r="183" spans="32:38" ht="15" x14ac:dyDescent="0.2">
      <c r="AF183" s="56">
        <v>43452</v>
      </c>
      <c r="AG183" s="30">
        <v>0.82000000000000006</v>
      </c>
      <c r="AH183" s="31">
        <v>24.312999999999999</v>
      </c>
      <c r="AJ183" s="46" t="e">
        <f t="shared" si="19"/>
        <v>#N/A</v>
      </c>
      <c r="AK183" s="49">
        <v>43368</v>
      </c>
      <c r="AL183" s="50">
        <f t="shared" si="20"/>
        <v>23.38</v>
      </c>
    </row>
    <row r="184" spans="32:38" ht="15" x14ac:dyDescent="0.2">
      <c r="AF184" s="56">
        <v>43453</v>
      </c>
      <c r="AG184" s="30">
        <v>0.79</v>
      </c>
      <c r="AH184" s="36">
        <v>20.074000000000002</v>
      </c>
      <c r="AJ184" s="46">
        <f t="shared" si="19"/>
        <v>18.792999999999999</v>
      </c>
      <c r="AK184" s="49">
        <v>43369</v>
      </c>
      <c r="AL184" s="50">
        <f t="shared" si="20"/>
        <v>19.21</v>
      </c>
    </row>
    <row r="185" spans="32:38" ht="15" x14ac:dyDescent="0.2">
      <c r="AF185" s="56">
        <v>43454</v>
      </c>
      <c r="AG185" s="30">
        <v>0.87000000000000011</v>
      </c>
      <c r="AH185" s="31">
        <v>28.547000000000001</v>
      </c>
      <c r="AJ185" s="46" t="e">
        <f t="shared" si="19"/>
        <v>#N/A</v>
      </c>
      <c r="AK185" s="49">
        <v>43370</v>
      </c>
      <c r="AL185" s="50">
        <f t="shared" si="20"/>
        <v>42.81</v>
      </c>
    </row>
    <row r="186" spans="32:38" ht="15" x14ac:dyDescent="0.2">
      <c r="AF186" s="56">
        <v>43456</v>
      </c>
      <c r="AG186" s="30">
        <v>0.81</v>
      </c>
      <c r="AH186" s="31">
        <v>20.931000000000001</v>
      </c>
      <c r="AJ186" s="46">
        <f t="shared" si="19"/>
        <v>163.84700000000001</v>
      </c>
      <c r="AK186" s="49">
        <v>43371</v>
      </c>
      <c r="AL186" s="50">
        <f t="shared" si="20"/>
        <v>132.19</v>
      </c>
    </row>
    <row r="187" spans="32:38" ht="15" x14ac:dyDescent="0.2">
      <c r="AF187" s="56">
        <v>43457</v>
      </c>
      <c r="AG187" s="30">
        <v>0.79</v>
      </c>
      <c r="AH187" s="31">
        <v>19.417000000000002</v>
      </c>
      <c r="AJ187" s="46">
        <f t="shared" si="19"/>
        <v>51.161999999999999</v>
      </c>
      <c r="AK187" s="49">
        <v>43372</v>
      </c>
      <c r="AL187" s="50">
        <f t="shared" si="20"/>
        <v>51.31</v>
      </c>
    </row>
    <row r="188" spans="32:38" ht="15" x14ac:dyDescent="0.2">
      <c r="AF188" s="56">
        <v>43458</v>
      </c>
      <c r="AG188" s="30">
        <v>0.78</v>
      </c>
      <c r="AH188" s="31">
        <v>19.021999999999998</v>
      </c>
      <c r="AJ188" s="46" t="e">
        <f t="shared" si="19"/>
        <v>#N/A</v>
      </c>
      <c r="AK188" s="49">
        <v>43373</v>
      </c>
      <c r="AL188" s="50">
        <f t="shared" si="20"/>
        <v>39.200000000000003</v>
      </c>
    </row>
    <row r="189" spans="32:38" ht="15" x14ac:dyDescent="0.2">
      <c r="AF189" s="56">
        <v>43459</v>
      </c>
      <c r="AG189" s="30">
        <v>0.79</v>
      </c>
      <c r="AH189" s="31">
        <v>20.079000000000001</v>
      </c>
      <c r="AJ189" s="46" t="e">
        <f t="shared" si="19"/>
        <v>#N/A</v>
      </c>
      <c r="AK189" s="49">
        <v>43374</v>
      </c>
      <c r="AL189" s="50">
        <f t="shared" ref="AL189:AL219" si="21">V7</f>
        <v>55.2</v>
      </c>
    </row>
    <row r="190" spans="32:38" ht="15" x14ac:dyDescent="0.2">
      <c r="AF190" s="56">
        <v>43460</v>
      </c>
      <c r="AG190" s="30">
        <v>0.96</v>
      </c>
      <c r="AH190" s="31">
        <v>41.973999999999997</v>
      </c>
      <c r="AJ190" s="46">
        <f t="shared" si="19"/>
        <v>32.177999999999997</v>
      </c>
      <c r="AK190" s="49">
        <v>43375</v>
      </c>
      <c r="AL190" s="50">
        <f t="shared" si="21"/>
        <v>37.200000000000003</v>
      </c>
    </row>
    <row r="191" spans="32:38" ht="15" x14ac:dyDescent="0.2">
      <c r="AF191" s="56">
        <v>43461</v>
      </c>
      <c r="AG191" s="30">
        <v>0.89999999999999991</v>
      </c>
      <c r="AH191" s="36">
        <v>32.139000000000003</v>
      </c>
      <c r="AJ191" s="46" t="e">
        <f t="shared" si="19"/>
        <v>#N/A</v>
      </c>
      <c r="AK191" s="49">
        <v>43376</v>
      </c>
      <c r="AL191" s="50">
        <f t="shared" si="21"/>
        <v>52.87</v>
      </c>
    </row>
    <row r="192" spans="32:38" ht="15" x14ac:dyDescent="0.2">
      <c r="AF192" s="56">
        <v>43462</v>
      </c>
      <c r="AG192" s="30">
        <v>0.84000000000000008</v>
      </c>
      <c r="AH192" s="31">
        <v>26.707999999999998</v>
      </c>
      <c r="AJ192" s="46">
        <f t="shared" si="19"/>
        <v>237.02099999999999</v>
      </c>
      <c r="AK192" s="49">
        <v>43377</v>
      </c>
      <c r="AL192" s="50">
        <f t="shared" si="21"/>
        <v>285.17</v>
      </c>
    </row>
    <row r="193" spans="32:38" ht="15" x14ac:dyDescent="0.2">
      <c r="AF193" s="56">
        <v>43463</v>
      </c>
      <c r="AG193" s="30">
        <v>0.79</v>
      </c>
      <c r="AH193" s="31">
        <v>18.411999999999999</v>
      </c>
      <c r="AJ193" s="46">
        <f t="shared" si="19"/>
        <v>116.988</v>
      </c>
      <c r="AK193" s="49">
        <v>43378</v>
      </c>
      <c r="AL193" s="50">
        <f t="shared" si="21"/>
        <v>99.44</v>
      </c>
    </row>
    <row r="194" spans="32:38" ht="15" x14ac:dyDescent="0.2">
      <c r="AF194" s="56">
        <v>43464</v>
      </c>
      <c r="AG194" s="30">
        <v>0.79</v>
      </c>
      <c r="AH194" s="31">
        <v>18.161999999999999</v>
      </c>
      <c r="AJ194" s="46" t="e">
        <f t="shared" si="19"/>
        <v>#N/A</v>
      </c>
      <c r="AK194" s="49">
        <v>43379</v>
      </c>
      <c r="AL194" s="50">
        <f t="shared" si="21"/>
        <v>101.83</v>
      </c>
    </row>
    <row r="195" spans="32:38" ht="15" x14ac:dyDescent="0.2">
      <c r="AF195" s="56">
        <v>43465</v>
      </c>
      <c r="AG195" s="30">
        <v>0.76</v>
      </c>
      <c r="AH195" s="31">
        <v>15.644</v>
      </c>
      <c r="AJ195" s="46" t="e">
        <f t="shared" si="19"/>
        <v>#N/A</v>
      </c>
      <c r="AK195" s="49">
        <v>43380</v>
      </c>
      <c r="AL195" s="50">
        <f t="shared" si="21"/>
        <v>110.45</v>
      </c>
    </row>
    <row r="196" spans="32:38" ht="15" x14ac:dyDescent="0.2">
      <c r="AF196" s="56">
        <v>43497</v>
      </c>
      <c r="AG196" s="30">
        <v>0.62999999999999989</v>
      </c>
      <c r="AH196" s="31">
        <v>9.2460000000000004</v>
      </c>
      <c r="AJ196" s="46">
        <f t="shared" si="19"/>
        <v>63.938000000000002</v>
      </c>
      <c r="AK196" s="49">
        <v>43381</v>
      </c>
      <c r="AL196" s="50">
        <f t="shared" si="21"/>
        <v>64.8</v>
      </c>
    </row>
    <row r="197" spans="32:38" ht="15" x14ac:dyDescent="0.2">
      <c r="AF197" s="56">
        <v>43498</v>
      </c>
      <c r="AG197" s="30">
        <v>0.62999999999999989</v>
      </c>
      <c r="AH197" s="31">
        <v>9.1969999999999992</v>
      </c>
      <c r="AJ197" s="46">
        <f t="shared" si="19"/>
        <v>91.789000000000001</v>
      </c>
      <c r="AK197" s="49">
        <v>43382</v>
      </c>
      <c r="AL197" s="50">
        <f t="shared" si="21"/>
        <v>101.08</v>
      </c>
    </row>
    <row r="198" spans="32:38" ht="15" x14ac:dyDescent="0.2">
      <c r="AF198" s="56">
        <v>43499</v>
      </c>
      <c r="AG198" s="35">
        <v>0.62999999999999989</v>
      </c>
      <c r="AH198" s="36">
        <v>9.1050000000000004</v>
      </c>
      <c r="AJ198" s="46">
        <f t="shared" si="19"/>
        <v>71.790000000000006</v>
      </c>
      <c r="AK198" s="49">
        <v>43383</v>
      </c>
      <c r="AL198" s="50">
        <f t="shared" si="21"/>
        <v>92.13</v>
      </c>
    </row>
    <row r="199" spans="32:38" ht="15" x14ac:dyDescent="0.2">
      <c r="AF199" s="56">
        <v>43501</v>
      </c>
      <c r="AG199" s="30">
        <v>0.62000000000000011</v>
      </c>
      <c r="AH199" s="31">
        <v>8.5649999999999995</v>
      </c>
      <c r="AJ199" s="46">
        <f t="shared" ref="AJ199:AJ262" si="22">VLOOKUP(AK199,AF:AH,3,FALSE)</f>
        <v>61.3</v>
      </c>
      <c r="AK199" s="49">
        <v>43384</v>
      </c>
      <c r="AL199" s="50">
        <f t="shared" si="21"/>
        <v>60.65</v>
      </c>
    </row>
    <row r="200" spans="32:38" ht="15" x14ac:dyDescent="0.2">
      <c r="AF200" s="56">
        <v>43502</v>
      </c>
      <c r="AG200" s="30">
        <v>0.62000000000000011</v>
      </c>
      <c r="AH200" s="31">
        <v>8.3629999999999995</v>
      </c>
      <c r="AJ200" s="46">
        <f t="shared" si="22"/>
        <v>57.616</v>
      </c>
      <c r="AK200" s="49">
        <v>43385</v>
      </c>
      <c r="AL200" s="50">
        <f t="shared" si="21"/>
        <v>54.42</v>
      </c>
    </row>
    <row r="201" spans="32:38" ht="15" x14ac:dyDescent="0.2">
      <c r="AF201" s="56">
        <v>43503</v>
      </c>
      <c r="AG201" s="30">
        <v>0.6100000000000001</v>
      </c>
      <c r="AH201" s="31">
        <v>8.032</v>
      </c>
      <c r="AJ201" s="46" t="e">
        <f t="shared" si="22"/>
        <v>#N/A</v>
      </c>
      <c r="AK201" s="49">
        <v>43386</v>
      </c>
      <c r="AL201" s="50">
        <f t="shared" si="21"/>
        <v>42.61</v>
      </c>
    </row>
    <row r="202" spans="32:38" ht="15" x14ac:dyDescent="0.2">
      <c r="AF202" s="56">
        <v>43505</v>
      </c>
      <c r="AG202" s="30">
        <v>0.6100000000000001</v>
      </c>
      <c r="AH202" s="31">
        <v>7.9089999999999998</v>
      </c>
      <c r="AJ202" s="46">
        <f t="shared" si="22"/>
        <v>73.453999999999994</v>
      </c>
      <c r="AK202" s="49">
        <v>43387</v>
      </c>
      <c r="AL202" s="50">
        <f t="shared" si="21"/>
        <v>67.650000000000006</v>
      </c>
    </row>
    <row r="203" spans="32:38" ht="15" x14ac:dyDescent="0.2">
      <c r="AF203" s="56">
        <v>43507</v>
      </c>
      <c r="AG203" s="30">
        <v>0.6100000000000001</v>
      </c>
      <c r="AH203" s="31">
        <v>7.75</v>
      </c>
      <c r="AJ203" s="46">
        <f t="shared" si="22"/>
        <v>45.89</v>
      </c>
      <c r="AK203" s="49">
        <v>43388</v>
      </c>
      <c r="AL203" s="50">
        <f t="shared" si="21"/>
        <v>57.8</v>
      </c>
    </row>
    <row r="204" spans="32:38" ht="15" x14ac:dyDescent="0.2">
      <c r="AF204" s="56">
        <v>43508</v>
      </c>
      <c r="AG204" s="30">
        <v>0.60000000000000009</v>
      </c>
      <c r="AH204" s="31">
        <v>7.5</v>
      </c>
      <c r="AJ204" s="46">
        <f t="shared" si="22"/>
        <v>42.222999999999999</v>
      </c>
      <c r="AK204" s="49">
        <v>43389</v>
      </c>
      <c r="AL204" s="50">
        <f t="shared" si="21"/>
        <v>48.2</v>
      </c>
    </row>
    <row r="205" spans="32:38" ht="15" x14ac:dyDescent="0.2">
      <c r="AF205" s="56">
        <v>43509</v>
      </c>
      <c r="AG205" s="30">
        <v>0.60000000000000009</v>
      </c>
      <c r="AH205" s="31">
        <v>7.383</v>
      </c>
      <c r="AJ205" s="46">
        <f t="shared" si="22"/>
        <v>102.49</v>
      </c>
      <c r="AK205" s="49">
        <v>43390</v>
      </c>
      <c r="AL205" s="50">
        <f t="shared" si="21"/>
        <v>83.88</v>
      </c>
    </row>
    <row r="206" spans="32:38" ht="15" x14ac:dyDescent="0.2">
      <c r="AF206" s="56">
        <v>43510</v>
      </c>
      <c r="AG206" s="30">
        <v>0.6100000000000001</v>
      </c>
      <c r="AH206" s="31">
        <v>8.0869999999999997</v>
      </c>
      <c r="AJ206" s="46">
        <f t="shared" si="22"/>
        <v>49.761000000000003</v>
      </c>
      <c r="AK206" s="49">
        <v>43391</v>
      </c>
      <c r="AL206" s="50">
        <f t="shared" si="21"/>
        <v>52.87</v>
      </c>
    </row>
    <row r="207" spans="32:38" ht="15" x14ac:dyDescent="0.2">
      <c r="AF207" s="56">
        <v>43511</v>
      </c>
      <c r="AG207" s="30">
        <v>0.60000000000000009</v>
      </c>
      <c r="AH207" s="31">
        <v>7.4489999999999998</v>
      </c>
      <c r="AJ207" s="46" t="e">
        <f t="shared" si="22"/>
        <v>#N/A</v>
      </c>
      <c r="AK207" s="49">
        <v>43392</v>
      </c>
      <c r="AL207" s="50">
        <f t="shared" si="21"/>
        <v>45.86</v>
      </c>
    </row>
    <row r="208" spans="32:38" ht="15" x14ac:dyDescent="0.2">
      <c r="AF208" s="56">
        <v>43512</v>
      </c>
      <c r="AG208" s="30">
        <v>0.60000000000000009</v>
      </c>
      <c r="AH208" s="31">
        <v>7.3179999999999996</v>
      </c>
      <c r="AJ208" s="46" t="e">
        <f t="shared" si="22"/>
        <v>#N/A</v>
      </c>
      <c r="AK208" s="49">
        <v>43393</v>
      </c>
      <c r="AL208" s="50">
        <f t="shared" si="21"/>
        <v>38.799999999999997</v>
      </c>
    </row>
    <row r="209" spans="32:38" ht="15" x14ac:dyDescent="0.2">
      <c r="AF209" s="56">
        <v>43513</v>
      </c>
      <c r="AG209" s="30">
        <v>0.59000000000000008</v>
      </c>
      <c r="AH209" s="31">
        <v>7.0890000000000004</v>
      </c>
      <c r="AJ209" s="46">
        <f t="shared" si="22"/>
        <v>36.286000000000001</v>
      </c>
      <c r="AK209" s="49">
        <v>43394</v>
      </c>
      <c r="AL209" s="50">
        <f t="shared" si="21"/>
        <v>35</v>
      </c>
    </row>
    <row r="210" spans="32:38" ht="15" x14ac:dyDescent="0.2">
      <c r="AF210" s="56">
        <v>43514</v>
      </c>
      <c r="AG210" s="30">
        <v>0.59000000000000008</v>
      </c>
      <c r="AH210" s="31">
        <v>6.9779999999999998</v>
      </c>
      <c r="AJ210" s="46">
        <f t="shared" si="22"/>
        <v>39.859000000000002</v>
      </c>
      <c r="AK210" s="49">
        <v>43395</v>
      </c>
      <c r="AL210" s="50">
        <f t="shared" si="21"/>
        <v>40.21</v>
      </c>
    </row>
    <row r="211" spans="32:38" ht="15" x14ac:dyDescent="0.2">
      <c r="AF211" s="56">
        <v>43515</v>
      </c>
      <c r="AG211" s="30">
        <v>0.60000000000000009</v>
      </c>
      <c r="AH211" s="31">
        <v>7.3220000000000001</v>
      </c>
      <c r="AJ211" s="46">
        <f t="shared" si="22"/>
        <v>79.451999999999998</v>
      </c>
      <c r="AK211" s="49">
        <v>43396</v>
      </c>
      <c r="AL211" s="50">
        <f t="shared" si="21"/>
        <v>77.84</v>
      </c>
    </row>
    <row r="212" spans="32:38" ht="15" x14ac:dyDescent="0.2">
      <c r="AF212" s="56">
        <v>43516</v>
      </c>
      <c r="AG212" s="30">
        <v>0.62999999999999989</v>
      </c>
      <c r="AH212" s="31">
        <v>9.5380000000000003</v>
      </c>
      <c r="AJ212" s="46">
        <f t="shared" si="22"/>
        <v>67.486000000000004</v>
      </c>
      <c r="AK212" s="49">
        <v>43397</v>
      </c>
      <c r="AL212" s="50">
        <f t="shared" si="21"/>
        <v>67.13</v>
      </c>
    </row>
    <row r="213" spans="32:38" ht="15" x14ac:dyDescent="0.2">
      <c r="AF213" s="56">
        <v>43517</v>
      </c>
      <c r="AG213" s="30">
        <v>0.65999999999999992</v>
      </c>
      <c r="AH213" s="31">
        <v>11.814</v>
      </c>
      <c r="AJ213" s="46">
        <f t="shared" si="22"/>
        <v>52.536000000000001</v>
      </c>
      <c r="AK213" s="49">
        <v>43398</v>
      </c>
      <c r="AL213" s="50">
        <f t="shared" si="21"/>
        <v>49.49</v>
      </c>
    </row>
    <row r="214" spans="32:38" ht="15" x14ac:dyDescent="0.2">
      <c r="AF214" s="56">
        <v>43518</v>
      </c>
      <c r="AG214" s="30">
        <v>0.6100000000000001</v>
      </c>
      <c r="AH214" s="31">
        <v>8.3190000000000008</v>
      </c>
      <c r="AJ214" s="46" t="e">
        <f t="shared" si="22"/>
        <v>#N/A</v>
      </c>
      <c r="AK214" s="49">
        <v>43399</v>
      </c>
      <c r="AL214" s="50">
        <f t="shared" si="21"/>
        <v>56.5</v>
      </c>
    </row>
    <row r="215" spans="32:38" ht="15" x14ac:dyDescent="0.2">
      <c r="AF215" s="56">
        <v>43519</v>
      </c>
      <c r="AG215" s="30">
        <v>0.59000000000000008</v>
      </c>
      <c r="AH215" s="31">
        <v>6.9349999999999996</v>
      </c>
      <c r="AJ215" s="46">
        <f t="shared" si="22"/>
        <v>47.997</v>
      </c>
      <c r="AK215" s="49">
        <v>43400</v>
      </c>
      <c r="AL215" s="50">
        <f t="shared" si="21"/>
        <v>51.05</v>
      </c>
    </row>
    <row r="216" spans="32:38" ht="15" x14ac:dyDescent="0.2">
      <c r="AF216" s="56">
        <v>43521</v>
      </c>
      <c r="AG216" s="30">
        <v>0.58000000000000007</v>
      </c>
      <c r="AH216" s="31">
        <v>6.5339999999999998</v>
      </c>
      <c r="AJ216" s="46">
        <f t="shared" si="22"/>
        <v>40.436</v>
      </c>
      <c r="AK216" s="49">
        <v>43401</v>
      </c>
      <c r="AL216" s="50">
        <f t="shared" si="21"/>
        <v>42.01</v>
      </c>
    </row>
    <row r="217" spans="32:38" ht="15" x14ac:dyDescent="0.2">
      <c r="AF217" s="56">
        <v>43522</v>
      </c>
      <c r="AG217" s="30">
        <v>0.57000000000000006</v>
      </c>
      <c r="AH217" s="31">
        <v>6.1859999999999999</v>
      </c>
      <c r="AJ217" s="46" t="e">
        <f t="shared" si="22"/>
        <v>#N/A</v>
      </c>
      <c r="AK217" s="49">
        <v>43402</v>
      </c>
      <c r="AL217" s="50">
        <f t="shared" si="21"/>
        <v>40.21</v>
      </c>
    </row>
    <row r="218" spans="32:38" ht="15" x14ac:dyDescent="0.2">
      <c r="AF218" s="56">
        <v>43524</v>
      </c>
      <c r="AG218" s="30">
        <v>0.57000000000000006</v>
      </c>
      <c r="AH218" s="31">
        <v>6.1820000000000004</v>
      </c>
      <c r="AJ218" s="46">
        <f t="shared" si="22"/>
        <v>40.69</v>
      </c>
      <c r="AK218" s="49">
        <v>43403</v>
      </c>
      <c r="AL218" s="50">
        <f t="shared" si="21"/>
        <v>37.4</v>
      </c>
    </row>
    <row r="219" spans="32:38" ht="15" x14ac:dyDescent="0.2">
      <c r="AF219" s="56">
        <v>43525</v>
      </c>
      <c r="AG219" s="35">
        <v>0.57000000000000006</v>
      </c>
      <c r="AH219" s="36">
        <v>6.1210000000000004</v>
      </c>
      <c r="AJ219" s="46">
        <f t="shared" si="22"/>
        <v>30.863</v>
      </c>
      <c r="AK219" s="49">
        <v>43404</v>
      </c>
      <c r="AL219" s="50">
        <f t="shared" si="21"/>
        <v>34.200000000000003</v>
      </c>
    </row>
    <row r="220" spans="32:38" ht="15" x14ac:dyDescent="0.2">
      <c r="AF220" s="56">
        <v>43526</v>
      </c>
      <c r="AG220" s="30">
        <v>0.56000000000000005</v>
      </c>
      <c r="AH220" s="36">
        <v>5.891</v>
      </c>
      <c r="AJ220" s="46" t="e">
        <f t="shared" si="22"/>
        <v>#N/A</v>
      </c>
      <c r="AK220" s="49">
        <v>43405</v>
      </c>
      <c r="AL220" s="50">
        <f t="shared" ref="AL220:AL249" si="23">W7</f>
        <v>31.39</v>
      </c>
    </row>
    <row r="221" spans="32:38" ht="15" x14ac:dyDescent="0.2">
      <c r="AF221" s="56">
        <v>43528</v>
      </c>
      <c r="AG221" s="30">
        <v>0.56000000000000005</v>
      </c>
      <c r="AH221" s="31">
        <v>5.8140000000000001</v>
      </c>
      <c r="AJ221" s="46">
        <f t="shared" si="22"/>
        <v>24.1</v>
      </c>
      <c r="AK221" s="49">
        <v>43406</v>
      </c>
      <c r="AL221" s="50">
        <f t="shared" si="23"/>
        <v>33.4</v>
      </c>
    </row>
    <row r="222" spans="32:38" ht="15" x14ac:dyDescent="0.2">
      <c r="AF222" s="56">
        <v>43529</v>
      </c>
      <c r="AG222" s="30">
        <v>0.55000000000000004</v>
      </c>
      <c r="AH222" s="31">
        <v>5.7830000000000004</v>
      </c>
      <c r="AJ222" s="46" t="e">
        <f t="shared" si="22"/>
        <v>#N/A</v>
      </c>
      <c r="AK222" s="49">
        <v>43407</v>
      </c>
      <c r="AL222" s="50">
        <f t="shared" si="23"/>
        <v>29.99</v>
      </c>
    </row>
    <row r="223" spans="32:38" ht="15" x14ac:dyDescent="0.2">
      <c r="AF223" s="56">
        <v>43530</v>
      </c>
      <c r="AG223" s="30">
        <v>0.55000000000000004</v>
      </c>
      <c r="AH223" s="31">
        <v>5.64</v>
      </c>
      <c r="AJ223" s="46" t="e">
        <f t="shared" si="22"/>
        <v>#N/A</v>
      </c>
      <c r="AK223" s="49">
        <v>43408</v>
      </c>
      <c r="AL223" s="50">
        <f t="shared" si="23"/>
        <v>27.39</v>
      </c>
    </row>
    <row r="224" spans="32:38" ht="15" x14ac:dyDescent="0.2">
      <c r="AF224" s="56">
        <v>43531</v>
      </c>
      <c r="AG224" s="30">
        <v>0.55000000000000004</v>
      </c>
      <c r="AH224" s="31">
        <v>5.851</v>
      </c>
      <c r="AJ224" s="46">
        <f t="shared" si="22"/>
        <v>22.48</v>
      </c>
      <c r="AK224" s="49">
        <v>43409</v>
      </c>
      <c r="AL224" s="50">
        <f t="shared" si="23"/>
        <v>30.59</v>
      </c>
    </row>
    <row r="225" spans="32:38" ht="15" x14ac:dyDescent="0.2">
      <c r="AF225" s="56">
        <v>43532</v>
      </c>
      <c r="AG225" s="30">
        <v>0.55000000000000004</v>
      </c>
      <c r="AH225" s="31">
        <v>5.6470000000000002</v>
      </c>
      <c r="AJ225" s="46">
        <f t="shared" si="22"/>
        <v>24.282</v>
      </c>
      <c r="AK225" s="49">
        <v>43410</v>
      </c>
      <c r="AL225" s="50">
        <f t="shared" si="23"/>
        <v>28.99</v>
      </c>
    </row>
    <row r="226" spans="32:38" ht="15" x14ac:dyDescent="0.2">
      <c r="AF226" s="56">
        <v>43533</v>
      </c>
      <c r="AG226" s="30">
        <v>0.54</v>
      </c>
      <c r="AH226" s="31">
        <v>5.54</v>
      </c>
      <c r="AJ226" s="46">
        <f t="shared" si="22"/>
        <v>20.327999999999999</v>
      </c>
      <c r="AK226" s="49">
        <v>43411</v>
      </c>
      <c r="AL226" s="50">
        <f t="shared" si="23"/>
        <v>25.58</v>
      </c>
    </row>
    <row r="227" spans="32:38" ht="15" x14ac:dyDescent="0.2">
      <c r="AF227" s="56">
        <v>43535</v>
      </c>
      <c r="AG227" s="30">
        <v>0.58000000000000007</v>
      </c>
      <c r="AH227" s="31">
        <v>6.7249999999999996</v>
      </c>
      <c r="AJ227" s="46" t="e">
        <f t="shared" si="22"/>
        <v>#N/A</v>
      </c>
      <c r="AK227" s="49">
        <v>43412</v>
      </c>
      <c r="AL227" s="50">
        <f t="shared" si="23"/>
        <v>23.38</v>
      </c>
    </row>
    <row r="228" spans="32:38" ht="15" x14ac:dyDescent="0.2">
      <c r="AF228" s="56">
        <v>43536</v>
      </c>
      <c r="AG228" s="30">
        <v>0.62000000000000011</v>
      </c>
      <c r="AH228" s="31">
        <v>8.5760000000000005</v>
      </c>
      <c r="AJ228" s="46">
        <f t="shared" si="22"/>
        <v>25.9</v>
      </c>
      <c r="AK228" s="49">
        <v>43413</v>
      </c>
      <c r="AL228" s="50">
        <f t="shared" si="23"/>
        <v>29.19</v>
      </c>
    </row>
    <row r="229" spans="32:38" ht="15" x14ac:dyDescent="0.2">
      <c r="AF229" s="56">
        <v>43537</v>
      </c>
      <c r="AG229" s="30">
        <v>0.57000000000000006</v>
      </c>
      <c r="AH229" s="31">
        <v>6.3049999999999997</v>
      </c>
      <c r="AJ229" s="46">
        <f t="shared" si="22"/>
        <v>47.2</v>
      </c>
      <c r="AK229" s="49">
        <v>43414</v>
      </c>
      <c r="AL229" s="50">
        <f t="shared" si="23"/>
        <v>48.98</v>
      </c>
    </row>
    <row r="230" spans="32:38" ht="15" x14ac:dyDescent="0.2">
      <c r="AF230" s="56">
        <v>43538</v>
      </c>
      <c r="AG230" s="30">
        <v>0.56000000000000005</v>
      </c>
      <c r="AH230" s="31">
        <v>5.9340000000000002</v>
      </c>
      <c r="AJ230" s="46" t="e">
        <f t="shared" si="22"/>
        <v>#N/A</v>
      </c>
      <c r="AK230" s="49">
        <v>43415</v>
      </c>
      <c r="AL230" s="50">
        <f t="shared" si="23"/>
        <v>38.200000000000003</v>
      </c>
    </row>
    <row r="231" spans="32:38" ht="15" x14ac:dyDescent="0.2">
      <c r="AF231" s="56">
        <v>43539</v>
      </c>
      <c r="AG231" s="30">
        <v>0.55000000000000004</v>
      </c>
      <c r="AH231" s="31">
        <v>5.79</v>
      </c>
      <c r="AJ231" s="46">
        <f t="shared" si="22"/>
        <v>31.439</v>
      </c>
      <c r="AK231" s="49">
        <v>43416</v>
      </c>
      <c r="AL231" s="50">
        <f t="shared" si="23"/>
        <v>31.99</v>
      </c>
    </row>
    <row r="232" spans="32:38" ht="15" x14ac:dyDescent="0.2">
      <c r="AF232" s="56">
        <v>43540</v>
      </c>
      <c r="AG232" s="30">
        <v>0.54</v>
      </c>
      <c r="AH232" s="31">
        <v>5.4009999999999998</v>
      </c>
      <c r="AJ232" s="46">
        <f t="shared" si="22"/>
        <v>39.167999999999999</v>
      </c>
      <c r="AK232" s="49">
        <v>43417</v>
      </c>
      <c r="AL232" s="50">
        <f t="shared" si="23"/>
        <v>35.4</v>
      </c>
    </row>
    <row r="233" spans="32:38" ht="15" x14ac:dyDescent="0.2">
      <c r="AF233" s="56">
        <v>43541</v>
      </c>
      <c r="AG233" s="30">
        <v>0.54</v>
      </c>
      <c r="AH233" s="31">
        <v>5.4109999999999996</v>
      </c>
      <c r="AJ233" s="46" t="e">
        <f t="shared" si="22"/>
        <v>#N/A</v>
      </c>
      <c r="AK233" s="49">
        <v>43418</v>
      </c>
      <c r="AL233" s="50">
        <f t="shared" si="23"/>
        <v>28.39</v>
      </c>
    </row>
    <row r="234" spans="32:38" ht="15" x14ac:dyDescent="0.2">
      <c r="AF234" s="56">
        <v>43542</v>
      </c>
      <c r="AG234" s="30">
        <v>0.54</v>
      </c>
      <c r="AH234" s="31">
        <v>5.2960000000000003</v>
      </c>
      <c r="AJ234" s="46">
        <f t="shared" si="22"/>
        <v>26.954999999999998</v>
      </c>
      <c r="AK234" s="49">
        <v>43419</v>
      </c>
      <c r="AL234" s="50">
        <f t="shared" si="23"/>
        <v>26.18</v>
      </c>
    </row>
    <row r="235" spans="32:38" ht="15" x14ac:dyDescent="0.2">
      <c r="AF235" s="56">
        <v>43544</v>
      </c>
      <c r="AG235" s="30">
        <v>0.53</v>
      </c>
      <c r="AH235" s="31">
        <v>4.8680000000000003</v>
      </c>
      <c r="AJ235" s="46">
        <f t="shared" si="22"/>
        <v>40.326000000000001</v>
      </c>
      <c r="AK235" s="49">
        <v>43420</v>
      </c>
      <c r="AL235" s="50">
        <f t="shared" si="23"/>
        <v>37.200000000000003</v>
      </c>
    </row>
    <row r="236" spans="32:38" ht="15" x14ac:dyDescent="0.2">
      <c r="AF236" s="56">
        <v>43545</v>
      </c>
      <c r="AG236" s="30">
        <v>0.53</v>
      </c>
      <c r="AH236" s="31">
        <v>4.9340000000000002</v>
      </c>
      <c r="AJ236" s="46">
        <f t="shared" si="22"/>
        <v>34.953000000000003</v>
      </c>
      <c r="AK236" s="49">
        <v>43421</v>
      </c>
      <c r="AL236" s="50">
        <f t="shared" si="23"/>
        <v>31.59</v>
      </c>
    </row>
    <row r="237" spans="32:38" ht="15" x14ac:dyDescent="0.2">
      <c r="AF237" s="56">
        <v>43546</v>
      </c>
      <c r="AG237" s="30">
        <v>0.54</v>
      </c>
      <c r="AH237" s="31">
        <v>5.2560000000000002</v>
      </c>
      <c r="AJ237" s="46" t="e">
        <f t="shared" si="22"/>
        <v>#N/A</v>
      </c>
      <c r="AK237" s="49">
        <v>43422</v>
      </c>
      <c r="AL237" s="50">
        <f t="shared" si="23"/>
        <v>26.99</v>
      </c>
    </row>
    <row r="238" spans="32:38" ht="15" x14ac:dyDescent="0.2">
      <c r="AF238" s="56">
        <v>43547</v>
      </c>
      <c r="AG238" s="30">
        <v>0.53</v>
      </c>
      <c r="AH238" s="31">
        <v>4.9889999999999999</v>
      </c>
      <c r="AJ238" s="46">
        <f t="shared" si="22"/>
        <v>28.527999999999999</v>
      </c>
      <c r="AK238" s="49">
        <v>43423</v>
      </c>
      <c r="AL238" s="50">
        <f t="shared" si="23"/>
        <v>27.39</v>
      </c>
    </row>
    <row r="239" spans="32:38" ht="15" x14ac:dyDescent="0.2">
      <c r="AF239" s="56">
        <v>43549</v>
      </c>
      <c r="AG239" s="30">
        <v>0.54</v>
      </c>
      <c r="AH239" s="31">
        <v>5.1980000000000004</v>
      </c>
      <c r="AJ239" s="46">
        <f t="shared" si="22"/>
        <v>24.61</v>
      </c>
      <c r="AK239" s="49">
        <v>43424</v>
      </c>
      <c r="AL239" s="50">
        <f t="shared" si="23"/>
        <v>25.18</v>
      </c>
    </row>
    <row r="240" spans="32:38" ht="15" x14ac:dyDescent="0.2">
      <c r="AF240" s="56">
        <v>43550</v>
      </c>
      <c r="AG240" s="30">
        <v>0.54</v>
      </c>
      <c r="AH240" s="36">
        <v>5.0890000000000004</v>
      </c>
      <c r="AJ240" s="46">
        <f t="shared" si="22"/>
        <v>31.414999999999999</v>
      </c>
      <c r="AK240" s="49">
        <v>43425</v>
      </c>
      <c r="AL240" s="50">
        <f t="shared" si="23"/>
        <v>27.19</v>
      </c>
    </row>
    <row r="241" spans="32:38" ht="15" x14ac:dyDescent="0.2">
      <c r="AF241" s="56">
        <v>43554</v>
      </c>
      <c r="AG241" s="30">
        <v>0.56000000000000005</v>
      </c>
      <c r="AH241" s="31">
        <v>5.87</v>
      </c>
      <c r="AJ241" s="46">
        <f t="shared" si="22"/>
        <v>33.89</v>
      </c>
      <c r="AK241" s="49">
        <v>43426</v>
      </c>
      <c r="AL241" s="50">
        <f t="shared" si="23"/>
        <v>28.59</v>
      </c>
    </row>
    <row r="242" spans="32:38" ht="15" x14ac:dyDescent="0.2">
      <c r="AF242" s="56">
        <v>43555</v>
      </c>
      <c r="AG242" s="30">
        <v>0.57000000000000006</v>
      </c>
      <c r="AH242" s="31">
        <v>6.1669999999999998</v>
      </c>
      <c r="AJ242" s="46">
        <f t="shared" si="22"/>
        <v>19.315000000000001</v>
      </c>
      <c r="AK242" s="49">
        <v>43427</v>
      </c>
      <c r="AL242" s="50">
        <f t="shared" si="23"/>
        <v>22.98</v>
      </c>
    </row>
    <row r="243" spans="32:38" ht="15" x14ac:dyDescent="0.2">
      <c r="AF243" s="56"/>
      <c r="AG243" s="30"/>
      <c r="AH243" s="31"/>
      <c r="AJ243" s="46">
        <f t="shared" si="22"/>
        <v>21.824000000000002</v>
      </c>
      <c r="AK243" s="49">
        <v>43428</v>
      </c>
      <c r="AL243" s="50">
        <f t="shared" si="23"/>
        <v>21.58</v>
      </c>
    </row>
    <row r="244" spans="32:38" ht="15" x14ac:dyDescent="0.2">
      <c r="AF244" s="56"/>
      <c r="AG244" s="30"/>
      <c r="AH244" s="31"/>
      <c r="AJ244" s="46">
        <f t="shared" si="22"/>
        <v>19.457999999999998</v>
      </c>
      <c r="AK244" s="49">
        <v>43429</v>
      </c>
      <c r="AL244" s="50">
        <f t="shared" si="23"/>
        <v>21.17</v>
      </c>
    </row>
    <row r="245" spans="32:38" ht="15" x14ac:dyDescent="0.2">
      <c r="AF245" s="56"/>
      <c r="AG245" s="30"/>
      <c r="AH245" s="31"/>
      <c r="AJ245" s="46">
        <f t="shared" si="22"/>
        <v>28.452999999999999</v>
      </c>
      <c r="AK245" s="49">
        <v>43430</v>
      </c>
      <c r="AL245" s="50">
        <f t="shared" si="23"/>
        <v>22.98</v>
      </c>
    </row>
    <row r="246" spans="32:38" ht="15" x14ac:dyDescent="0.2">
      <c r="AF246" s="56"/>
      <c r="AG246" s="30"/>
      <c r="AH246" s="31"/>
      <c r="AJ246" s="46">
        <f t="shared" si="22"/>
        <v>18.116</v>
      </c>
      <c r="AK246" s="49">
        <v>43431</v>
      </c>
      <c r="AL246" s="50">
        <f t="shared" si="23"/>
        <v>20.47</v>
      </c>
    </row>
    <row r="247" spans="32:38" ht="15" x14ac:dyDescent="0.2">
      <c r="AF247" s="56"/>
      <c r="AG247" s="30"/>
      <c r="AH247" s="31"/>
      <c r="AJ247" s="46">
        <f t="shared" si="22"/>
        <v>39.335999999999999</v>
      </c>
      <c r="AK247" s="49">
        <v>43432</v>
      </c>
      <c r="AL247" s="50">
        <f t="shared" si="23"/>
        <v>36.4</v>
      </c>
    </row>
    <row r="248" spans="32:38" ht="15" x14ac:dyDescent="0.2">
      <c r="AF248" s="56"/>
      <c r="AG248" s="30"/>
      <c r="AH248" s="31"/>
      <c r="AJ248" s="46">
        <f t="shared" si="22"/>
        <v>23.556000000000001</v>
      </c>
      <c r="AK248" s="49">
        <v>43433</v>
      </c>
      <c r="AL248" s="50">
        <f t="shared" si="23"/>
        <v>23.18</v>
      </c>
    </row>
    <row r="249" spans="32:38" ht="15" x14ac:dyDescent="0.2">
      <c r="AF249" s="56"/>
      <c r="AG249" s="30"/>
      <c r="AH249" s="31"/>
      <c r="AJ249" s="46">
        <f t="shared" si="22"/>
        <v>20.992000000000001</v>
      </c>
      <c r="AK249" s="49">
        <v>43434</v>
      </c>
      <c r="AL249" s="50">
        <f t="shared" si="23"/>
        <v>22.56</v>
      </c>
    </row>
    <row r="250" spans="32:38" ht="15" x14ac:dyDescent="0.2">
      <c r="AF250" s="56"/>
      <c r="AG250" s="30"/>
      <c r="AH250" s="31"/>
      <c r="AJ250" s="46">
        <f t="shared" si="22"/>
        <v>17.277999999999999</v>
      </c>
      <c r="AK250" s="49">
        <v>43435</v>
      </c>
      <c r="AL250" s="50">
        <f t="shared" ref="AL250:AL280" si="24">X7</f>
        <v>20.190000000000001</v>
      </c>
    </row>
    <row r="251" spans="32:38" ht="15" x14ac:dyDescent="0.2">
      <c r="AF251" s="56"/>
      <c r="AG251" s="30"/>
      <c r="AH251" s="31"/>
      <c r="AJ251" s="46">
        <f t="shared" si="22"/>
        <v>17.997</v>
      </c>
      <c r="AK251" s="49">
        <v>43436</v>
      </c>
      <c r="AL251" s="50">
        <f t="shared" si="24"/>
        <v>19.489999999999998</v>
      </c>
    </row>
    <row r="252" spans="32:38" ht="15" x14ac:dyDescent="0.2">
      <c r="AF252" s="56"/>
      <c r="AG252" s="30"/>
      <c r="AH252" s="31"/>
      <c r="AJ252" s="46">
        <f t="shared" si="22"/>
        <v>16.399999999999999</v>
      </c>
      <c r="AK252" s="49">
        <v>43437</v>
      </c>
      <c r="AL252" s="50">
        <f t="shared" si="24"/>
        <v>18.79</v>
      </c>
    </row>
    <row r="253" spans="32:38" ht="15" x14ac:dyDescent="0.2">
      <c r="AF253" s="56"/>
      <c r="AG253" s="30"/>
      <c r="AH253" s="31"/>
      <c r="AJ253" s="46">
        <f t="shared" si="22"/>
        <v>20.655000000000001</v>
      </c>
      <c r="AK253" s="49">
        <v>43438</v>
      </c>
      <c r="AL253" s="50">
        <f t="shared" si="24"/>
        <v>20.329999999999998</v>
      </c>
    </row>
    <row r="254" spans="32:38" ht="15" x14ac:dyDescent="0.2">
      <c r="AF254" s="56"/>
      <c r="AG254" s="30"/>
      <c r="AH254" s="36"/>
      <c r="AJ254" s="46" t="e">
        <f t="shared" si="22"/>
        <v>#N/A</v>
      </c>
      <c r="AK254" s="49">
        <v>43439</v>
      </c>
      <c r="AL254" s="50">
        <f t="shared" si="24"/>
        <v>19.489999999999998</v>
      </c>
    </row>
    <row r="255" spans="32:38" ht="15" x14ac:dyDescent="0.2">
      <c r="AF255" s="56"/>
      <c r="AG255" s="30"/>
      <c r="AH255" s="31"/>
      <c r="AJ255" s="46">
        <f t="shared" si="22"/>
        <v>12.298999999999999</v>
      </c>
      <c r="AK255" s="49">
        <v>43440</v>
      </c>
      <c r="AL255" s="50">
        <f t="shared" si="24"/>
        <v>20.190000000000001</v>
      </c>
    </row>
    <row r="256" spans="32:38" ht="15" x14ac:dyDescent="0.2">
      <c r="AF256" s="56"/>
      <c r="AG256" s="30"/>
      <c r="AH256" s="31"/>
      <c r="AJ256" s="46">
        <f t="shared" si="22"/>
        <v>17.725999999999999</v>
      </c>
      <c r="AK256" s="49">
        <v>43441</v>
      </c>
      <c r="AL256" s="50">
        <f t="shared" si="24"/>
        <v>19.21</v>
      </c>
    </row>
    <row r="257" spans="32:38" ht="15" x14ac:dyDescent="0.2">
      <c r="AF257" s="56"/>
      <c r="AG257" s="30"/>
      <c r="AH257" s="31"/>
      <c r="AJ257" s="46">
        <f t="shared" si="22"/>
        <v>18.213999999999999</v>
      </c>
      <c r="AK257" s="49">
        <v>43442</v>
      </c>
      <c r="AL257" s="50">
        <f t="shared" si="24"/>
        <v>20.47</v>
      </c>
    </row>
    <row r="258" spans="32:38" ht="15" x14ac:dyDescent="0.2">
      <c r="AF258" s="56"/>
      <c r="AG258" s="30"/>
      <c r="AH258" s="31"/>
      <c r="AJ258" s="46" t="e">
        <f t="shared" si="22"/>
        <v>#N/A</v>
      </c>
      <c r="AK258" s="49">
        <v>43443</v>
      </c>
      <c r="AL258" s="50">
        <f t="shared" si="24"/>
        <v>21.44</v>
      </c>
    </row>
    <row r="259" spans="32:38" ht="15" x14ac:dyDescent="0.2">
      <c r="AF259" s="56"/>
      <c r="AG259" s="30"/>
      <c r="AH259" s="31"/>
      <c r="AJ259" s="46" t="e">
        <f t="shared" si="22"/>
        <v>#N/A</v>
      </c>
      <c r="AK259" s="49">
        <v>43444</v>
      </c>
      <c r="AL259" s="50">
        <f t="shared" si="24"/>
        <v>23.18</v>
      </c>
    </row>
    <row r="260" spans="32:38" ht="15" x14ac:dyDescent="0.2">
      <c r="AF260" s="56"/>
      <c r="AG260" s="30"/>
      <c r="AH260" s="31"/>
      <c r="AJ260" s="46">
        <f t="shared" si="22"/>
        <v>54.048999999999999</v>
      </c>
      <c r="AK260" s="49">
        <v>43445</v>
      </c>
      <c r="AL260" s="50">
        <f t="shared" si="24"/>
        <v>44.57</v>
      </c>
    </row>
    <row r="261" spans="32:38" ht="15" x14ac:dyDescent="0.2">
      <c r="AF261" s="56"/>
      <c r="AG261" s="30"/>
      <c r="AH261" s="31"/>
      <c r="AJ261" s="46">
        <f t="shared" si="22"/>
        <v>79.150000000000006</v>
      </c>
      <c r="AK261" s="49">
        <v>43446</v>
      </c>
      <c r="AL261" s="50">
        <f t="shared" si="24"/>
        <v>57.02</v>
      </c>
    </row>
    <row r="262" spans="32:38" ht="15" x14ac:dyDescent="0.2">
      <c r="AF262" s="56"/>
      <c r="AG262" s="30"/>
      <c r="AH262" s="31"/>
      <c r="AJ262" s="46" t="e">
        <f t="shared" si="22"/>
        <v>#N/A</v>
      </c>
      <c r="AK262" s="49">
        <v>43447</v>
      </c>
      <c r="AL262" s="50">
        <f t="shared" si="24"/>
        <v>36.6</v>
      </c>
    </row>
    <row r="263" spans="32:38" ht="15" x14ac:dyDescent="0.2">
      <c r="AF263" s="56"/>
      <c r="AG263" s="30"/>
      <c r="AH263" s="31"/>
      <c r="AJ263" s="46">
        <f t="shared" ref="AJ263:AJ326" si="25">VLOOKUP(AK263,AF:AH,3,FALSE)</f>
        <v>30.187000000000001</v>
      </c>
      <c r="AK263" s="49">
        <v>43448</v>
      </c>
      <c r="AL263" s="50">
        <f t="shared" si="24"/>
        <v>32.19</v>
      </c>
    </row>
    <row r="264" spans="32:38" ht="15" x14ac:dyDescent="0.2">
      <c r="AF264" s="56"/>
      <c r="AG264" s="30"/>
      <c r="AH264" s="36"/>
      <c r="AJ264" s="46" t="e">
        <f t="shared" si="25"/>
        <v>#N/A</v>
      </c>
      <c r="AK264" s="49">
        <v>43449</v>
      </c>
      <c r="AL264" s="50">
        <f t="shared" si="24"/>
        <v>26.18</v>
      </c>
    </row>
    <row r="265" spans="32:38" ht="15" x14ac:dyDescent="0.2">
      <c r="AF265" s="56"/>
      <c r="AG265" s="30"/>
      <c r="AH265" s="31"/>
      <c r="AJ265" s="46" t="e">
        <f t="shared" si="25"/>
        <v>#N/A</v>
      </c>
      <c r="AK265" s="49">
        <v>43450</v>
      </c>
      <c r="AL265" s="50">
        <f t="shared" si="24"/>
        <v>27.39</v>
      </c>
    </row>
    <row r="266" spans="32:38" ht="15" x14ac:dyDescent="0.2">
      <c r="AF266" s="56"/>
      <c r="AG266" s="30"/>
      <c r="AH266" s="31"/>
      <c r="AJ266" s="46" t="e">
        <f t="shared" si="25"/>
        <v>#N/A</v>
      </c>
      <c r="AK266" s="49">
        <v>43451</v>
      </c>
      <c r="AL266" s="50">
        <f t="shared" si="24"/>
        <v>24.38</v>
      </c>
    </row>
    <row r="267" spans="32:38" ht="15" x14ac:dyDescent="0.2">
      <c r="AF267" s="56"/>
      <c r="AG267" s="30"/>
      <c r="AH267" s="31"/>
      <c r="AJ267" s="46">
        <f t="shared" si="25"/>
        <v>24.312999999999999</v>
      </c>
      <c r="AK267" s="49">
        <v>43452</v>
      </c>
      <c r="AL267" s="50">
        <f t="shared" si="24"/>
        <v>22.84</v>
      </c>
    </row>
    <row r="268" spans="32:38" ht="15" x14ac:dyDescent="0.2">
      <c r="AF268" s="56"/>
      <c r="AG268" s="30"/>
      <c r="AH268" s="31"/>
      <c r="AJ268" s="46">
        <f t="shared" si="25"/>
        <v>20.074000000000002</v>
      </c>
      <c r="AK268" s="49">
        <v>43453</v>
      </c>
      <c r="AL268" s="50">
        <f t="shared" si="24"/>
        <v>22</v>
      </c>
    </row>
    <row r="269" spans="32:38" ht="15" x14ac:dyDescent="0.2">
      <c r="AF269" s="56"/>
      <c r="AG269" s="30"/>
      <c r="AH269" s="31"/>
      <c r="AJ269" s="46">
        <f t="shared" si="25"/>
        <v>28.547000000000001</v>
      </c>
      <c r="AK269" s="49">
        <v>43454</v>
      </c>
      <c r="AL269" s="50">
        <f t="shared" si="24"/>
        <v>26.99</v>
      </c>
    </row>
    <row r="270" spans="32:38" ht="15" x14ac:dyDescent="0.2">
      <c r="AF270" s="56"/>
      <c r="AG270" s="30"/>
      <c r="AH270" s="31"/>
      <c r="AJ270" s="46" t="e">
        <f t="shared" si="25"/>
        <v>#N/A</v>
      </c>
      <c r="AK270" s="49">
        <v>43455</v>
      </c>
      <c r="AL270" s="50">
        <f t="shared" si="24"/>
        <v>24.98</v>
      </c>
    </row>
    <row r="271" spans="32:38" ht="15" x14ac:dyDescent="0.2">
      <c r="AF271" s="56"/>
      <c r="AG271" s="30"/>
      <c r="AH271" s="36"/>
      <c r="AJ271" s="46">
        <f t="shared" si="25"/>
        <v>20.931000000000001</v>
      </c>
      <c r="AK271" s="49">
        <v>43456</v>
      </c>
      <c r="AL271" s="50">
        <f t="shared" si="24"/>
        <v>22.28</v>
      </c>
    </row>
    <row r="272" spans="32:38" ht="15" x14ac:dyDescent="0.2">
      <c r="AF272" s="56"/>
      <c r="AG272" s="30"/>
      <c r="AH272" s="31"/>
      <c r="AJ272" s="46">
        <f t="shared" si="25"/>
        <v>19.417000000000002</v>
      </c>
      <c r="AK272" s="49">
        <v>43457</v>
      </c>
      <c r="AL272" s="50">
        <f t="shared" si="24"/>
        <v>20.89</v>
      </c>
    </row>
    <row r="273" spans="32:38" ht="15" x14ac:dyDescent="0.2">
      <c r="AF273" s="56"/>
      <c r="AG273" s="30"/>
      <c r="AH273" s="31"/>
      <c r="AJ273" s="46">
        <f t="shared" si="25"/>
        <v>19.021999999999998</v>
      </c>
      <c r="AK273" s="49">
        <v>43458</v>
      </c>
      <c r="AL273" s="50">
        <f t="shared" si="24"/>
        <v>20.190000000000001</v>
      </c>
    </row>
    <row r="274" spans="32:38" ht="15" x14ac:dyDescent="0.2">
      <c r="AF274" s="56"/>
      <c r="AG274" s="30"/>
      <c r="AH274" s="31"/>
      <c r="AJ274" s="46">
        <f t="shared" si="25"/>
        <v>20.079000000000001</v>
      </c>
      <c r="AK274" s="49">
        <v>43459</v>
      </c>
      <c r="AL274" s="50">
        <f t="shared" si="24"/>
        <v>20.75</v>
      </c>
    </row>
    <row r="275" spans="32:38" ht="15" x14ac:dyDescent="0.2">
      <c r="AF275" s="56"/>
      <c r="AG275" s="30"/>
      <c r="AH275" s="31"/>
      <c r="AJ275" s="46">
        <f t="shared" si="25"/>
        <v>41.973999999999997</v>
      </c>
      <c r="AK275" s="49">
        <v>43460</v>
      </c>
      <c r="AL275" s="50">
        <f t="shared" si="24"/>
        <v>34.200000000000003</v>
      </c>
    </row>
    <row r="276" spans="32:38" ht="15" x14ac:dyDescent="0.2">
      <c r="AF276" s="56"/>
      <c r="AG276" s="30"/>
      <c r="AH276" s="36"/>
      <c r="AJ276" s="46">
        <f t="shared" si="25"/>
        <v>32.139000000000003</v>
      </c>
      <c r="AK276" s="49">
        <v>43461</v>
      </c>
      <c r="AL276" s="50">
        <f t="shared" si="24"/>
        <v>28.19</v>
      </c>
    </row>
    <row r="277" spans="32:38" ht="15" x14ac:dyDescent="0.2">
      <c r="AF277" s="56"/>
      <c r="AG277" s="30"/>
      <c r="AH277" s="31"/>
      <c r="AJ277" s="46">
        <f t="shared" si="25"/>
        <v>26.707999999999998</v>
      </c>
      <c r="AK277" s="49">
        <v>43462</v>
      </c>
      <c r="AL277" s="50">
        <f t="shared" si="24"/>
        <v>23.78</v>
      </c>
    </row>
    <row r="278" spans="32:38" ht="15" x14ac:dyDescent="0.2">
      <c r="AF278" s="56"/>
      <c r="AG278" s="30"/>
      <c r="AH278" s="31"/>
      <c r="AJ278" s="46">
        <f t="shared" si="25"/>
        <v>18.411999999999999</v>
      </c>
      <c r="AK278" s="49">
        <v>43463</v>
      </c>
      <c r="AL278" s="50">
        <f t="shared" si="24"/>
        <v>21.3</v>
      </c>
    </row>
    <row r="279" spans="32:38" ht="15" x14ac:dyDescent="0.2">
      <c r="AF279" s="56"/>
      <c r="AG279" s="30"/>
      <c r="AH279" s="31"/>
      <c r="AJ279" s="46">
        <f t="shared" si="25"/>
        <v>18.161999999999999</v>
      </c>
      <c r="AK279" s="49">
        <v>43464</v>
      </c>
      <c r="AL279" s="50">
        <f t="shared" si="24"/>
        <v>20.47</v>
      </c>
    </row>
    <row r="280" spans="32:38" ht="15" x14ac:dyDescent="0.2">
      <c r="AF280" s="56"/>
      <c r="AG280" s="30"/>
      <c r="AH280" s="31"/>
      <c r="AJ280" s="46">
        <f t="shared" si="25"/>
        <v>15.644</v>
      </c>
      <c r="AK280" s="49">
        <v>43465</v>
      </c>
      <c r="AL280" s="50">
        <f t="shared" si="24"/>
        <v>18.79</v>
      </c>
    </row>
    <row r="281" spans="32:38" ht="15" x14ac:dyDescent="0.2">
      <c r="AF281" s="56"/>
      <c r="AG281" s="30"/>
      <c r="AH281" s="31"/>
      <c r="AJ281" s="46" t="e">
        <f t="shared" si="25"/>
        <v>#N/A</v>
      </c>
      <c r="AK281" s="49">
        <v>43466</v>
      </c>
      <c r="AL281" s="50" t="e">
        <f t="shared" ref="AL281:AL311" si="26">Y7</f>
        <v>#N/A</v>
      </c>
    </row>
    <row r="282" spans="32:38" ht="15" x14ac:dyDescent="0.2">
      <c r="AF282" s="56"/>
      <c r="AG282" s="30"/>
      <c r="AH282" s="31"/>
      <c r="AJ282" s="46" t="e">
        <f t="shared" si="25"/>
        <v>#N/A</v>
      </c>
      <c r="AK282" s="49">
        <v>43467</v>
      </c>
      <c r="AL282" s="50" t="e">
        <f t="shared" si="26"/>
        <v>#N/A</v>
      </c>
    </row>
    <row r="283" spans="32:38" ht="15" x14ac:dyDescent="0.2">
      <c r="AF283" s="56"/>
      <c r="AG283" s="30"/>
      <c r="AH283" s="31"/>
      <c r="AJ283" s="46" t="e">
        <f t="shared" si="25"/>
        <v>#N/A</v>
      </c>
      <c r="AK283" s="49">
        <v>43468</v>
      </c>
      <c r="AL283" s="50" t="e">
        <f t="shared" si="26"/>
        <v>#N/A</v>
      </c>
    </row>
    <row r="284" spans="32:38" ht="15" x14ac:dyDescent="0.2">
      <c r="AF284" s="56"/>
      <c r="AG284" s="30"/>
      <c r="AH284" s="31"/>
      <c r="AJ284" s="46" t="e">
        <f t="shared" si="25"/>
        <v>#N/A</v>
      </c>
      <c r="AK284" s="49">
        <v>43469</v>
      </c>
      <c r="AL284" s="50" t="e">
        <f t="shared" si="26"/>
        <v>#N/A</v>
      </c>
    </row>
    <row r="285" spans="32:38" ht="15" x14ac:dyDescent="0.2">
      <c r="AF285" s="56"/>
      <c r="AG285" s="30"/>
      <c r="AH285" s="31"/>
      <c r="AJ285" s="46" t="e">
        <f t="shared" si="25"/>
        <v>#N/A</v>
      </c>
      <c r="AK285" s="49">
        <v>43470</v>
      </c>
      <c r="AL285" s="50" t="e">
        <f t="shared" si="26"/>
        <v>#N/A</v>
      </c>
    </row>
    <row r="286" spans="32:38" ht="15" x14ac:dyDescent="0.2">
      <c r="AF286" s="56"/>
      <c r="AG286" s="30"/>
      <c r="AH286" s="31"/>
      <c r="AJ286" s="46" t="e">
        <f t="shared" si="25"/>
        <v>#N/A</v>
      </c>
      <c r="AK286" s="49">
        <v>43471</v>
      </c>
      <c r="AL286" s="50" t="e">
        <f t="shared" si="26"/>
        <v>#N/A</v>
      </c>
    </row>
    <row r="287" spans="32:38" ht="15" x14ac:dyDescent="0.2">
      <c r="AF287" s="56"/>
      <c r="AG287" s="30"/>
      <c r="AH287" s="31"/>
      <c r="AJ287" s="46" t="e">
        <f t="shared" si="25"/>
        <v>#N/A</v>
      </c>
      <c r="AK287" s="49">
        <v>43472</v>
      </c>
      <c r="AL287" s="50" t="e">
        <f t="shared" si="26"/>
        <v>#N/A</v>
      </c>
    </row>
    <row r="288" spans="32:38" ht="15" x14ac:dyDescent="0.2">
      <c r="AF288" s="56"/>
      <c r="AG288" s="30"/>
      <c r="AH288" s="36"/>
      <c r="AJ288" s="46" t="e">
        <f t="shared" si="25"/>
        <v>#N/A</v>
      </c>
      <c r="AK288" s="49">
        <v>43473</v>
      </c>
      <c r="AL288" s="50" t="e">
        <f t="shared" si="26"/>
        <v>#N/A</v>
      </c>
    </row>
    <row r="289" spans="32:38" ht="15" x14ac:dyDescent="0.2">
      <c r="AF289" s="56"/>
      <c r="AG289" s="30"/>
      <c r="AH289" s="31"/>
      <c r="AJ289" s="46" t="e">
        <f t="shared" si="25"/>
        <v>#N/A</v>
      </c>
      <c r="AK289" s="49">
        <v>43474</v>
      </c>
      <c r="AL289" s="50" t="e">
        <f t="shared" si="26"/>
        <v>#N/A</v>
      </c>
    </row>
    <row r="290" spans="32:38" ht="15" x14ac:dyDescent="0.2">
      <c r="AF290" s="56"/>
      <c r="AG290" s="30"/>
      <c r="AH290" s="31"/>
      <c r="AJ290" s="46" t="e">
        <f t="shared" si="25"/>
        <v>#N/A</v>
      </c>
      <c r="AK290" s="49">
        <v>43475</v>
      </c>
      <c r="AL290" s="50" t="e">
        <f t="shared" si="26"/>
        <v>#N/A</v>
      </c>
    </row>
    <row r="291" spans="32:38" ht="15" x14ac:dyDescent="0.2">
      <c r="AF291" s="56"/>
      <c r="AG291" s="30"/>
      <c r="AH291" s="31"/>
      <c r="AJ291" s="46" t="e">
        <f t="shared" si="25"/>
        <v>#N/A</v>
      </c>
      <c r="AK291" s="49">
        <v>43476</v>
      </c>
      <c r="AL291" s="50" t="e">
        <f t="shared" si="26"/>
        <v>#N/A</v>
      </c>
    </row>
    <row r="292" spans="32:38" ht="15" x14ac:dyDescent="0.2">
      <c r="AF292" s="56"/>
      <c r="AG292" s="30"/>
      <c r="AH292" s="31"/>
      <c r="AJ292" s="46" t="e">
        <f t="shared" si="25"/>
        <v>#N/A</v>
      </c>
      <c r="AK292" s="49">
        <v>43477</v>
      </c>
      <c r="AL292" s="50" t="e">
        <f t="shared" si="26"/>
        <v>#N/A</v>
      </c>
    </row>
    <row r="293" spans="32:38" ht="15" x14ac:dyDescent="0.2">
      <c r="AF293" s="56"/>
      <c r="AG293" s="30"/>
      <c r="AH293" s="31"/>
      <c r="AJ293" s="46" t="e">
        <f t="shared" si="25"/>
        <v>#N/A</v>
      </c>
      <c r="AK293" s="49">
        <v>43478</v>
      </c>
      <c r="AL293" s="50" t="e">
        <f t="shared" si="26"/>
        <v>#N/A</v>
      </c>
    </row>
    <row r="294" spans="32:38" ht="15" x14ac:dyDescent="0.2">
      <c r="AF294" s="56"/>
      <c r="AG294" s="30"/>
      <c r="AH294" s="31"/>
      <c r="AJ294" s="46" t="e">
        <f t="shared" si="25"/>
        <v>#N/A</v>
      </c>
      <c r="AK294" s="49">
        <v>43479</v>
      </c>
      <c r="AL294" s="50" t="e">
        <f t="shared" si="26"/>
        <v>#N/A</v>
      </c>
    </row>
    <row r="295" spans="32:38" ht="15" x14ac:dyDescent="0.2">
      <c r="AF295" s="56"/>
      <c r="AG295" s="30"/>
      <c r="AH295" s="31"/>
      <c r="AJ295" s="46" t="e">
        <f t="shared" si="25"/>
        <v>#N/A</v>
      </c>
      <c r="AK295" s="49">
        <v>43480</v>
      </c>
      <c r="AL295" s="50" t="e">
        <f t="shared" si="26"/>
        <v>#N/A</v>
      </c>
    </row>
    <row r="296" spans="32:38" ht="15" x14ac:dyDescent="0.2">
      <c r="AF296" s="56"/>
      <c r="AG296" s="30"/>
      <c r="AH296" s="36"/>
      <c r="AJ296" s="46" t="e">
        <f t="shared" si="25"/>
        <v>#N/A</v>
      </c>
      <c r="AK296" s="49">
        <v>43481</v>
      </c>
      <c r="AL296" s="50" t="e">
        <f t="shared" si="26"/>
        <v>#N/A</v>
      </c>
    </row>
    <row r="297" spans="32:38" ht="15" x14ac:dyDescent="0.2">
      <c r="AF297" s="56"/>
      <c r="AG297" s="30"/>
      <c r="AH297" s="31"/>
      <c r="AJ297" s="46" t="e">
        <f t="shared" si="25"/>
        <v>#N/A</v>
      </c>
      <c r="AK297" s="49">
        <v>43482</v>
      </c>
      <c r="AL297" s="50" t="e">
        <f t="shared" si="26"/>
        <v>#N/A</v>
      </c>
    </row>
    <row r="298" spans="32:38" ht="15" x14ac:dyDescent="0.2">
      <c r="AF298" s="56"/>
      <c r="AG298" s="30"/>
      <c r="AH298" s="31"/>
      <c r="AJ298" s="46" t="e">
        <f t="shared" si="25"/>
        <v>#N/A</v>
      </c>
      <c r="AK298" s="49">
        <v>43483</v>
      </c>
      <c r="AL298" s="50" t="e">
        <f t="shared" si="26"/>
        <v>#N/A</v>
      </c>
    </row>
    <row r="299" spans="32:38" ht="15" x14ac:dyDescent="0.2">
      <c r="AF299" s="56"/>
      <c r="AG299" s="30"/>
      <c r="AH299" s="31"/>
      <c r="AJ299" s="46" t="e">
        <f t="shared" si="25"/>
        <v>#N/A</v>
      </c>
      <c r="AK299" s="49">
        <v>43484</v>
      </c>
      <c r="AL299" s="50" t="e">
        <f t="shared" si="26"/>
        <v>#N/A</v>
      </c>
    </row>
    <row r="300" spans="32:38" ht="15" x14ac:dyDescent="0.2">
      <c r="AF300" s="56"/>
      <c r="AG300" s="30"/>
      <c r="AH300" s="31"/>
      <c r="AJ300" s="46" t="e">
        <f t="shared" si="25"/>
        <v>#N/A</v>
      </c>
      <c r="AK300" s="49">
        <v>43485</v>
      </c>
      <c r="AL300" s="50" t="e">
        <f t="shared" si="26"/>
        <v>#N/A</v>
      </c>
    </row>
    <row r="301" spans="32:38" ht="15" x14ac:dyDescent="0.2">
      <c r="AF301" s="56"/>
      <c r="AG301" s="30"/>
      <c r="AH301" s="31"/>
      <c r="AJ301" s="46" t="e">
        <f t="shared" si="25"/>
        <v>#N/A</v>
      </c>
      <c r="AK301" s="49">
        <v>43486</v>
      </c>
      <c r="AL301" s="50" t="e">
        <f t="shared" si="26"/>
        <v>#N/A</v>
      </c>
    </row>
    <row r="302" spans="32:38" ht="15" x14ac:dyDescent="0.2">
      <c r="AF302" s="56"/>
      <c r="AG302" s="30"/>
      <c r="AH302" s="31"/>
      <c r="AJ302" s="46" t="e">
        <f t="shared" si="25"/>
        <v>#N/A</v>
      </c>
      <c r="AK302" s="49">
        <v>43487</v>
      </c>
      <c r="AL302" s="50" t="e">
        <f t="shared" si="26"/>
        <v>#N/A</v>
      </c>
    </row>
    <row r="303" spans="32:38" ht="15" x14ac:dyDescent="0.2">
      <c r="AF303" s="56"/>
      <c r="AG303" s="30"/>
      <c r="AH303" s="31"/>
      <c r="AJ303" s="46" t="e">
        <f t="shared" si="25"/>
        <v>#N/A</v>
      </c>
      <c r="AK303" s="49">
        <v>43488</v>
      </c>
      <c r="AL303" s="50" t="e">
        <f t="shared" si="26"/>
        <v>#N/A</v>
      </c>
    </row>
    <row r="304" spans="32:38" ht="15" x14ac:dyDescent="0.2">
      <c r="AF304" s="56"/>
      <c r="AG304" s="30"/>
      <c r="AH304" s="31"/>
      <c r="AJ304" s="46" t="e">
        <f t="shared" si="25"/>
        <v>#N/A</v>
      </c>
      <c r="AK304" s="49">
        <v>43489</v>
      </c>
      <c r="AL304" s="50" t="e">
        <f t="shared" si="26"/>
        <v>#N/A</v>
      </c>
    </row>
    <row r="305" spans="32:38" ht="15" x14ac:dyDescent="0.2">
      <c r="AF305" s="56"/>
      <c r="AG305" s="30"/>
      <c r="AH305" s="31"/>
      <c r="AJ305" s="46" t="e">
        <f t="shared" si="25"/>
        <v>#N/A</v>
      </c>
      <c r="AK305" s="49">
        <v>43490</v>
      </c>
      <c r="AL305" s="50" t="e">
        <f t="shared" si="26"/>
        <v>#N/A</v>
      </c>
    </row>
    <row r="306" spans="32:38" ht="15" x14ac:dyDescent="0.2">
      <c r="AF306" s="56"/>
      <c r="AG306" s="30"/>
      <c r="AH306" s="31"/>
      <c r="AJ306" s="46" t="e">
        <f t="shared" si="25"/>
        <v>#N/A</v>
      </c>
      <c r="AK306" s="49">
        <v>43491</v>
      </c>
      <c r="AL306" s="50" t="e">
        <f t="shared" si="26"/>
        <v>#N/A</v>
      </c>
    </row>
    <row r="307" spans="32:38" ht="15" x14ac:dyDescent="0.2">
      <c r="AF307" s="56"/>
      <c r="AG307" s="30"/>
      <c r="AH307" s="31"/>
      <c r="AJ307" s="46" t="e">
        <f t="shared" si="25"/>
        <v>#N/A</v>
      </c>
      <c r="AK307" s="49">
        <v>43492</v>
      </c>
      <c r="AL307" s="50" t="e">
        <f t="shared" si="26"/>
        <v>#N/A</v>
      </c>
    </row>
    <row r="308" spans="32:38" ht="15" x14ac:dyDescent="0.2">
      <c r="AF308" s="56"/>
      <c r="AG308" s="30"/>
      <c r="AH308" s="31"/>
      <c r="AJ308" s="46" t="e">
        <f t="shared" si="25"/>
        <v>#N/A</v>
      </c>
      <c r="AK308" s="49">
        <v>43493</v>
      </c>
      <c r="AL308" s="50" t="e">
        <f t="shared" si="26"/>
        <v>#N/A</v>
      </c>
    </row>
    <row r="309" spans="32:38" ht="15" x14ac:dyDescent="0.2">
      <c r="AF309" s="56"/>
      <c r="AG309" s="30"/>
      <c r="AH309" s="31"/>
      <c r="AJ309" s="46" t="e">
        <f t="shared" si="25"/>
        <v>#N/A</v>
      </c>
      <c r="AK309" s="49">
        <v>43494</v>
      </c>
      <c r="AL309" s="50" t="e">
        <f t="shared" si="26"/>
        <v>#N/A</v>
      </c>
    </row>
    <row r="310" spans="32:38" x14ac:dyDescent="0.2">
      <c r="AJ310" s="46" t="e">
        <f t="shared" si="25"/>
        <v>#N/A</v>
      </c>
      <c r="AK310" s="49">
        <v>43495</v>
      </c>
      <c r="AL310" s="50" t="e">
        <f t="shared" si="26"/>
        <v>#N/A</v>
      </c>
    </row>
    <row r="311" spans="32:38" x14ac:dyDescent="0.2">
      <c r="AJ311" s="46" t="e">
        <f t="shared" si="25"/>
        <v>#N/A</v>
      </c>
      <c r="AK311" s="49">
        <v>43496</v>
      </c>
      <c r="AL311" s="50" t="e">
        <f t="shared" si="26"/>
        <v>#N/A</v>
      </c>
    </row>
    <row r="312" spans="32:38" x14ac:dyDescent="0.2">
      <c r="AJ312" s="46">
        <f t="shared" si="25"/>
        <v>9.2460000000000004</v>
      </c>
      <c r="AK312" s="49">
        <v>43497</v>
      </c>
      <c r="AL312" s="50">
        <f t="shared" ref="AL312:AL339" si="27">Z7</f>
        <v>9.7200000000000006</v>
      </c>
    </row>
    <row r="313" spans="32:38" x14ac:dyDescent="0.2">
      <c r="AJ313" s="46">
        <f t="shared" si="25"/>
        <v>9.1969999999999992</v>
      </c>
      <c r="AK313" s="49">
        <v>43498</v>
      </c>
      <c r="AL313" s="50">
        <f t="shared" si="27"/>
        <v>9.7200000000000006</v>
      </c>
    </row>
    <row r="314" spans="32:38" x14ac:dyDescent="0.2">
      <c r="AJ314" s="46">
        <f t="shared" si="25"/>
        <v>9.1050000000000004</v>
      </c>
      <c r="AK314" s="49">
        <v>43499</v>
      </c>
      <c r="AL314" s="50">
        <f t="shared" si="27"/>
        <v>9.7200000000000006</v>
      </c>
    </row>
    <row r="315" spans="32:38" x14ac:dyDescent="0.2">
      <c r="AJ315" s="46" t="e">
        <f t="shared" si="25"/>
        <v>#N/A</v>
      </c>
      <c r="AK315" s="49">
        <v>43500</v>
      </c>
      <c r="AL315" s="50">
        <f t="shared" si="27"/>
        <v>9.7200000000000006</v>
      </c>
    </row>
    <row r="316" spans="32:38" x14ac:dyDescent="0.2">
      <c r="AJ316" s="46">
        <f t="shared" si="25"/>
        <v>8.5649999999999995</v>
      </c>
      <c r="AK316" s="49">
        <v>43501</v>
      </c>
      <c r="AL316" s="50">
        <f t="shared" si="27"/>
        <v>9.02</v>
      </c>
    </row>
    <row r="317" spans="32:38" x14ac:dyDescent="0.2">
      <c r="AJ317" s="46">
        <f t="shared" si="25"/>
        <v>8.3629999999999995</v>
      </c>
      <c r="AK317" s="49">
        <v>43502</v>
      </c>
      <c r="AL317" s="50">
        <f t="shared" si="27"/>
        <v>9.02</v>
      </c>
    </row>
    <row r="318" spans="32:38" x14ac:dyDescent="0.2">
      <c r="AJ318" s="46">
        <f t="shared" si="25"/>
        <v>8.032</v>
      </c>
      <c r="AK318" s="49">
        <v>43503</v>
      </c>
      <c r="AL318" s="50">
        <f t="shared" si="27"/>
        <v>8.64</v>
      </c>
    </row>
    <row r="319" spans="32:38" x14ac:dyDescent="0.2">
      <c r="AJ319" s="46" t="e">
        <f t="shared" si="25"/>
        <v>#N/A</v>
      </c>
      <c r="AK319" s="49">
        <v>43504</v>
      </c>
      <c r="AL319" s="50">
        <f t="shared" si="27"/>
        <v>8.64</v>
      </c>
    </row>
    <row r="320" spans="32:38" x14ac:dyDescent="0.2">
      <c r="AJ320" s="46">
        <f t="shared" si="25"/>
        <v>7.9089999999999998</v>
      </c>
      <c r="AK320" s="49">
        <v>43505</v>
      </c>
      <c r="AL320" s="50">
        <f t="shared" si="27"/>
        <v>8.64</v>
      </c>
    </row>
    <row r="321" spans="36:38" x14ac:dyDescent="0.2">
      <c r="AJ321" s="46" t="e">
        <f t="shared" si="25"/>
        <v>#N/A</v>
      </c>
      <c r="AK321" s="49">
        <v>43506</v>
      </c>
      <c r="AL321" s="50">
        <f t="shared" si="27"/>
        <v>8.64</v>
      </c>
    </row>
    <row r="322" spans="36:38" x14ac:dyDescent="0.2">
      <c r="AJ322" s="46">
        <f t="shared" si="25"/>
        <v>7.75</v>
      </c>
      <c r="AK322" s="49">
        <v>43507</v>
      </c>
      <c r="AL322" s="50">
        <f t="shared" si="27"/>
        <v>8.64</v>
      </c>
    </row>
    <row r="323" spans="36:38" x14ac:dyDescent="0.2">
      <c r="AJ323" s="46">
        <f t="shared" si="25"/>
        <v>7.5</v>
      </c>
      <c r="AK323" s="49">
        <v>43508</v>
      </c>
      <c r="AL323" s="50">
        <f t="shared" si="27"/>
        <v>8.25</v>
      </c>
    </row>
    <row r="324" spans="36:38" x14ac:dyDescent="0.2">
      <c r="AJ324" s="46">
        <f t="shared" si="25"/>
        <v>7.383</v>
      </c>
      <c r="AK324" s="49">
        <v>43509</v>
      </c>
      <c r="AL324" s="50">
        <f t="shared" si="27"/>
        <v>8.25</v>
      </c>
    </row>
    <row r="325" spans="36:38" x14ac:dyDescent="0.2">
      <c r="AJ325" s="46">
        <f t="shared" si="25"/>
        <v>8.0869999999999997</v>
      </c>
      <c r="AK325" s="49">
        <v>43510</v>
      </c>
      <c r="AL325" s="50">
        <f t="shared" si="27"/>
        <v>8.64</v>
      </c>
    </row>
    <row r="326" spans="36:38" x14ac:dyDescent="0.2">
      <c r="AJ326" s="46">
        <f t="shared" si="25"/>
        <v>7.4489999999999998</v>
      </c>
      <c r="AK326" s="49">
        <v>43511</v>
      </c>
      <c r="AL326" s="50">
        <f t="shared" si="27"/>
        <v>8.25</v>
      </c>
    </row>
    <row r="327" spans="36:38" x14ac:dyDescent="0.2">
      <c r="AJ327" s="46">
        <f t="shared" ref="AJ327:AJ370" si="28">VLOOKUP(AK327,AF:AH,3,FALSE)</f>
        <v>7.3179999999999996</v>
      </c>
      <c r="AK327" s="49">
        <v>43512</v>
      </c>
      <c r="AL327" s="50">
        <f t="shared" si="27"/>
        <v>8.25</v>
      </c>
    </row>
    <row r="328" spans="36:38" x14ac:dyDescent="0.2">
      <c r="AJ328" s="46">
        <f t="shared" si="28"/>
        <v>7.0890000000000004</v>
      </c>
      <c r="AK328" s="49">
        <v>43513</v>
      </c>
      <c r="AL328" s="50">
        <f t="shared" si="27"/>
        <v>7.87</v>
      </c>
    </row>
    <row r="329" spans="36:38" x14ac:dyDescent="0.2">
      <c r="AJ329" s="46">
        <f t="shared" si="28"/>
        <v>6.9779999999999998</v>
      </c>
      <c r="AK329" s="49">
        <v>43514</v>
      </c>
      <c r="AL329" s="50">
        <f t="shared" si="27"/>
        <v>7.87</v>
      </c>
    </row>
    <row r="330" spans="36:38" x14ac:dyDescent="0.2">
      <c r="AJ330" s="46">
        <f t="shared" si="28"/>
        <v>7.3220000000000001</v>
      </c>
      <c r="AK330" s="49">
        <v>43515</v>
      </c>
      <c r="AL330" s="50">
        <f t="shared" si="27"/>
        <v>8.25</v>
      </c>
    </row>
    <row r="331" spans="36:38" x14ac:dyDescent="0.2">
      <c r="AJ331" s="46">
        <f t="shared" si="28"/>
        <v>9.5380000000000003</v>
      </c>
      <c r="AK331" s="49">
        <v>43516</v>
      </c>
      <c r="AL331" s="50">
        <f t="shared" si="27"/>
        <v>10.7</v>
      </c>
    </row>
    <row r="332" spans="36:38" x14ac:dyDescent="0.2">
      <c r="AJ332" s="46">
        <f t="shared" si="28"/>
        <v>11.814</v>
      </c>
      <c r="AK332" s="49">
        <v>43517</v>
      </c>
      <c r="AL332" s="50">
        <f t="shared" si="27"/>
        <v>11.25</v>
      </c>
    </row>
    <row r="333" spans="36:38" x14ac:dyDescent="0.2">
      <c r="AJ333" s="46">
        <f t="shared" si="28"/>
        <v>8.3190000000000008</v>
      </c>
      <c r="AK333" s="49">
        <v>43518</v>
      </c>
      <c r="AL333" s="50">
        <f t="shared" si="27"/>
        <v>8.64</v>
      </c>
    </row>
    <row r="334" spans="36:38" x14ac:dyDescent="0.2">
      <c r="AJ334" s="46">
        <f t="shared" si="28"/>
        <v>6.9349999999999996</v>
      </c>
      <c r="AK334" s="49">
        <v>43519</v>
      </c>
      <c r="AL334" s="50">
        <f t="shared" si="27"/>
        <v>7.87</v>
      </c>
    </row>
    <row r="335" spans="36:38" x14ac:dyDescent="0.2">
      <c r="AJ335" s="46" t="e">
        <f t="shared" si="28"/>
        <v>#N/A</v>
      </c>
      <c r="AK335" s="49">
        <v>43520</v>
      </c>
      <c r="AL335" s="50">
        <f t="shared" si="27"/>
        <v>7.49</v>
      </c>
    </row>
    <row r="336" spans="36:38" x14ac:dyDescent="0.2">
      <c r="AJ336" s="46">
        <f t="shared" si="28"/>
        <v>6.5339999999999998</v>
      </c>
      <c r="AK336" s="49">
        <v>43521</v>
      </c>
      <c r="AL336" s="50">
        <f t="shared" si="27"/>
        <v>7.49</v>
      </c>
    </row>
    <row r="337" spans="36:38" x14ac:dyDescent="0.2">
      <c r="AJ337" s="46">
        <f t="shared" si="28"/>
        <v>6.1859999999999999</v>
      </c>
      <c r="AK337" s="49">
        <v>43522</v>
      </c>
      <c r="AL337" s="50">
        <f t="shared" si="27"/>
        <v>7.1</v>
      </c>
    </row>
    <row r="338" spans="36:38" x14ac:dyDescent="0.2">
      <c r="AJ338" s="46" t="e">
        <f t="shared" si="28"/>
        <v>#N/A</v>
      </c>
      <c r="AK338" s="49">
        <v>43523</v>
      </c>
      <c r="AL338" s="50">
        <f t="shared" si="27"/>
        <v>7.1</v>
      </c>
    </row>
    <row r="339" spans="36:38" x14ac:dyDescent="0.2">
      <c r="AJ339" s="46">
        <f t="shared" si="28"/>
        <v>6.1820000000000004</v>
      </c>
      <c r="AK339" s="49">
        <v>43524</v>
      </c>
      <c r="AL339" s="50">
        <f t="shared" si="27"/>
        <v>7.1</v>
      </c>
    </row>
    <row r="340" spans="36:38" x14ac:dyDescent="0.2">
      <c r="AJ340" s="46">
        <f t="shared" si="28"/>
        <v>6.1210000000000004</v>
      </c>
      <c r="AK340" s="49">
        <v>43525</v>
      </c>
      <c r="AL340" s="50">
        <f t="shared" ref="AL340:AL370" si="29">AA7</f>
        <v>7.1</v>
      </c>
    </row>
    <row r="341" spans="36:38" x14ac:dyDescent="0.2">
      <c r="AJ341" s="46">
        <f t="shared" si="28"/>
        <v>5.891</v>
      </c>
      <c r="AK341" s="49">
        <v>43526</v>
      </c>
      <c r="AL341" s="50">
        <f t="shared" si="29"/>
        <v>6.72</v>
      </c>
    </row>
    <row r="342" spans="36:38" x14ac:dyDescent="0.2">
      <c r="AJ342" s="46" t="e">
        <f t="shared" si="28"/>
        <v>#N/A</v>
      </c>
      <c r="AK342" s="49">
        <v>43527</v>
      </c>
      <c r="AL342" s="50">
        <f t="shared" si="29"/>
        <v>6.72</v>
      </c>
    </row>
    <row r="343" spans="36:38" x14ac:dyDescent="0.2">
      <c r="AJ343" s="46">
        <f t="shared" si="28"/>
        <v>5.8140000000000001</v>
      </c>
      <c r="AK343" s="49">
        <v>43528</v>
      </c>
      <c r="AL343" s="50">
        <f t="shared" si="29"/>
        <v>6.72</v>
      </c>
    </row>
    <row r="344" spans="36:38" x14ac:dyDescent="0.2">
      <c r="AJ344" s="46">
        <f t="shared" si="28"/>
        <v>5.7830000000000004</v>
      </c>
      <c r="AK344" s="49">
        <v>43529</v>
      </c>
      <c r="AL344" s="50">
        <f t="shared" si="29"/>
        <v>6.34</v>
      </c>
    </row>
    <row r="345" spans="36:38" x14ac:dyDescent="0.2">
      <c r="AJ345" s="46">
        <f t="shared" si="28"/>
        <v>5.64</v>
      </c>
      <c r="AK345" s="49">
        <v>43530</v>
      </c>
      <c r="AL345" s="50">
        <f t="shared" si="29"/>
        <v>6.34</v>
      </c>
    </row>
    <row r="346" spans="36:38" x14ac:dyDescent="0.2">
      <c r="AJ346" s="46">
        <f t="shared" si="28"/>
        <v>5.851</v>
      </c>
      <c r="AK346" s="49">
        <v>43531</v>
      </c>
      <c r="AL346" s="50">
        <f t="shared" si="29"/>
        <v>6.34</v>
      </c>
    </row>
    <row r="347" spans="36:38" x14ac:dyDescent="0.2">
      <c r="AJ347" s="46">
        <f t="shared" si="28"/>
        <v>5.6470000000000002</v>
      </c>
      <c r="AK347" s="49">
        <v>43532</v>
      </c>
      <c r="AL347" s="50">
        <f t="shared" si="29"/>
        <v>6.34</v>
      </c>
    </row>
    <row r="348" spans="36:38" x14ac:dyDescent="0.2">
      <c r="AJ348" s="46">
        <f t="shared" si="28"/>
        <v>5.54</v>
      </c>
      <c r="AK348" s="49">
        <v>43533</v>
      </c>
      <c r="AL348" s="50">
        <f t="shared" si="29"/>
        <v>5.96</v>
      </c>
    </row>
    <row r="349" spans="36:38" x14ac:dyDescent="0.2">
      <c r="AJ349" s="46" t="e">
        <f t="shared" si="28"/>
        <v>#N/A</v>
      </c>
      <c r="AK349" s="49">
        <v>43534</v>
      </c>
      <c r="AL349" s="50">
        <f t="shared" si="29"/>
        <v>6.38</v>
      </c>
    </row>
    <row r="350" spans="36:38" x14ac:dyDescent="0.2">
      <c r="AJ350" s="46">
        <f t="shared" si="28"/>
        <v>6.7249999999999996</v>
      </c>
      <c r="AK350" s="49">
        <v>43535</v>
      </c>
      <c r="AL350" s="50">
        <f t="shared" si="29"/>
        <v>8.02</v>
      </c>
    </row>
    <row r="351" spans="36:38" x14ac:dyDescent="0.2">
      <c r="AJ351" s="46">
        <f t="shared" si="28"/>
        <v>8.5760000000000005</v>
      </c>
      <c r="AK351" s="49">
        <v>43536</v>
      </c>
      <c r="AL351" s="50">
        <f t="shared" si="29"/>
        <v>8.64</v>
      </c>
    </row>
    <row r="352" spans="36:38" x14ac:dyDescent="0.2">
      <c r="AJ352" s="46">
        <f t="shared" si="28"/>
        <v>6.3049999999999997</v>
      </c>
      <c r="AK352" s="49">
        <v>43537</v>
      </c>
      <c r="AL352" s="50">
        <f t="shared" si="29"/>
        <v>7.18</v>
      </c>
    </row>
    <row r="353" spans="36:38" x14ac:dyDescent="0.2">
      <c r="AJ353" s="46">
        <f t="shared" si="28"/>
        <v>5.9340000000000002</v>
      </c>
      <c r="AK353" s="49">
        <v>43538</v>
      </c>
      <c r="AL353" s="50">
        <f t="shared" si="29"/>
        <v>6.72</v>
      </c>
    </row>
    <row r="354" spans="36:38" x14ac:dyDescent="0.2">
      <c r="AJ354" s="46">
        <f t="shared" si="28"/>
        <v>5.79</v>
      </c>
      <c r="AK354" s="49">
        <v>43539</v>
      </c>
      <c r="AL354" s="50">
        <f t="shared" si="29"/>
        <v>6.34</v>
      </c>
    </row>
    <row r="355" spans="36:38" x14ac:dyDescent="0.2">
      <c r="AJ355" s="46">
        <f t="shared" si="28"/>
        <v>5.4009999999999998</v>
      </c>
      <c r="AK355" s="49">
        <v>43540</v>
      </c>
      <c r="AL355" s="50">
        <f t="shared" si="29"/>
        <v>5.96</v>
      </c>
    </row>
    <row r="356" spans="36:38" x14ac:dyDescent="0.2">
      <c r="AJ356" s="46">
        <f t="shared" si="28"/>
        <v>5.4109999999999996</v>
      </c>
      <c r="AK356" s="49">
        <v>43541</v>
      </c>
      <c r="AL356" s="50">
        <f t="shared" si="29"/>
        <v>5.96</v>
      </c>
    </row>
    <row r="357" spans="36:38" x14ac:dyDescent="0.2">
      <c r="AJ357" s="46">
        <f t="shared" si="28"/>
        <v>5.2960000000000003</v>
      </c>
      <c r="AK357" s="49">
        <v>43542</v>
      </c>
      <c r="AL357" s="50">
        <f t="shared" si="29"/>
        <v>5.96</v>
      </c>
    </row>
    <row r="358" spans="36:38" x14ac:dyDescent="0.2">
      <c r="AJ358" s="46" t="e">
        <f t="shared" si="28"/>
        <v>#N/A</v>
      </c>
      <c r="AK358" s="49">
        <v>43543</v>
      </c>
      <c r="AL358" s="50">
        <f t="shared" si="29"/>
        <v>5.96</v>
      </c>
    </row>
    <row r="359" spans="36:38" x14ac:dyDescent="0.2">
      <c r="AJ359" s="46">
        <f t="shared" si="28"/>
        <v>4.8680000000000003</v>
      </c>
      <c r="AK359" s="49">
        <v>43544</v>
      </c>
      <c r="AL359" s="50">
        <f t="shared" si="29"/>
        <v>5.57</v>
      </c>
    </row>
    <row r="360" spans="36:38" x14ac:dyDescent="0.2">
      <c r="AJ360" s="46">
        <f t="shared" si="28"/>
        <v>4.9340000000000002</v>
      </c>
      <c r="AK360" s="49">
        <v>43545</v>
      </c>
      <c r="AL360" s="50">
        <f t="shared" si="29"/>
        <v>6.11</v>
      </c>
    </row>
    <row r="361" spans="36:38" x14ac:dyDescent="0.2">
      <c r="AJ361" s="46">
        <f t="shared" si="28"/>
        <v>5.2560000000000002</v>
      </c>
      <c r="AK361" s="49">
        <v>43546</v>
      </c>
      <c r="AL361" s="50">
        <f t="shared" si="29"/>
        <v>6.19</v>
      </c>
    </row>
    <row r="362" spans="36:38" x14ac:dyDescent="0.2">
      <c r="AJ362" s="46">
        <f t="shared" si="28"/>
        <v>4.9889999999999999</v>
      </c>
      <c r="AK362" s="49">
        <v>43547</v>
      </c>
      <c r="AL362" s="50">
        <f t="shared" si="29"/>
        <v>5.57</v>
      </c>
    </row>
    <row r="363" spans="36:38" x14ac:dyDescent="0.2">
      <c r="AJ363" s="46" t="e">
        <f t="shared" si="28"/>
        <v>#N/A</v>
      </c>
      <c r="AK363" s="49">
        <v>43548</v>
      </c>
      <c r="AL363" s="50">
        <f t="shared" si="29"/>
        <v>5.57</v>
      </c>
    </row>
    <row r="364" spans="36:38" x14ac:dyDescent="0.2">
      <c r="AJ364" s="46">
        <f t="shared" si="28"/>
        <v>5.1980000000000004</v>
      </c>
      <c r="AK364" s="49">
        <v>43549</v>
      </c>
      <c r="AL364" s="50">
        <f t="shared" si="29"/>
        <v>6.03</v>
      </c>
    </row>
    <row r="365" spans="36:38" x14ac:dyDescent="0.2">
      <c r="AJ365" s="46">
        <f t="shared" si="28"/>
        <v>5.0890000000000004</v>
      </c>
      <c r="AK365" s="49">
        <v>43550</v>
      </c>
      <c r="AL365" s="50">
        <f t="shared" si="29"/>
        <v>5.96</v>
      </c>
    </row>
    <row r="366" spans="36:38" x14ac:dyDescent="0.2">
      <c r="AJ366" s="46" t="e">
        <f t="shared" si="28"/>
        <v>#N/A</v>
      </c>
      <c r="AK366" s="49">
        <v>43551</v>
      </c>
      <c r="AL366" s="50">
        <f t="shared" si="29"/>
        <v>5.57</v>
      </c>
    </row>
    <row r="367" spans="36:38" x14ac:dyDescent="0.2">
      <c r="AJ367" s="46" t="e">
        <f t="shared" si="28"/>
        <v>#N/A</v>
      </c>
      <c r="AK367" s="49">
        <v>43552</v>
      </c>
      <c r="AL367" s="50">
        <f t="shared" si="29"/>
        <v>5.57</v>
      </c>
    </row>
    <row r="368" spans="36:38" x14ac:dyDescent="0.2">
      <c r="AJ368" s="46" t="e">
        <f t="shared" si="28"/>
        <v>#N/A</v>
      </c>
      <c r="AK368" s="49">
        <v>43553</v>
      </c>
      <c r="AL368" s="50">
        <f t="shared" si="29"/>
        <v>5.57</v>
      </c>
    </row>
    <row r="369" spans="36:38" x14ac:dyDescent="0.2">
      <c r="AJ369" s="46">
        <f t="shared" si="28"/>
        <v>5.87</v>
      </c>
      <c r="AK369" s="49">
        <v>43554</v>
      </c>
      <c r="AL369" s="50">
        <f t="shared" si="29"/>
        <v>6.26</v>
      </c>
    </row>
    <row r="370" spans="36:38" x14ac:dyDescent="0.2">
      <c r="AJ370" s="46">
        <f t="shared" si="28"/>
        <v>6.1669999999999998</v>
      </c>
      <c r="AK370" s="49">
        <v>43555</v>
      </c>
      <c r="AL370" s="50">
        <f t="shared" si="29"/>
        <v>7.56</v>
      </c>
    </row>
  </sheetData>
  <mergeCells count="6">
    <mergeCell ref="A1:M1"/>
    <mergeCell ref="O1:AA1"/>
    <mergeCell ref="A2:M2"/>
    <mergeCell ref="O2:AA2"/>
    <mergeCell ref="A3:M3"/>
    <mergeCell ref="O3:AA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curve</vt:lpstr>
      <vt:lpstr>compare_curve</vt:lpstr>
      <vt:lpstr>2018_power</vt:lpstr>
      <vt:lpstr>Check</vt:lpstr>
      <vt:lpstr>compare_curve!Print_Area</vt:lpstr>
      <vt:lpstr>curve!Print_Area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EGAT</dc:creator>
  <cp:lastModifiedBy>EGAT</cp:lastModifiedBy>
  <cp:lastPrinted>2018-09-13T02:19:12Z</cp:lastPrinted>
  <dcterms:created xsi:type="dcterms:W3CDTF">2018-09-03T07:06:16Z</dcterms:created>
  <dcterms:modified xsi:type="dcterms:W3CDTF">2019-11-20T03:12:33Z</dcterms:modified>
</cp:coreProperties>
</file>