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Revise Rating curve บ้าน กม29\"/>
    </mc:Choice>
  </mc:AlternateContent>
  <bookViews>
    <workbookView xWindow="0" yWindow="0" windowWidth="15675" windowHeight="7590" tabRatio="540"/>
  </bookViews>
  <sheets>
    <sheet name="data" sheetId="1" r:id="rId1"/>
    <sheet name="curve" sheetId="2" r:id="rId2"/>
    <sheet name="compare_curve" sheetId="11" r:id="rId3"/>
    <sheet name="2015_power" sheetId="12" r:id="rId4"/>
    <sheet name="Check" sheetId="13" r:id="rId5"/>
  </sheets>
  <definedNames>
    <definedName name="_xlnm.Print_Area" localSheetId="2">compare_curve!$A$1:$L$34</definedName>
    <definedName name="_xlnm.Print_Area" localSheetId="1">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3" l="1"/>
  <c r="Y7" i="13"/>
  <c r="Z7" i="13"/>
  <c r="X8" i="13"/>
  <c r="Y8" i="13"/>
  <c r="Z8" i="13"/>
  <c r="X9" i="13"/>
  <c r="Y9" i="13"/>
  <c r="Z9" i="13"/>
  <c r="X10" i="13"/>
  <c r="Y10" i="13"/>
  <c r="Z10" i="13"/>
  <c r="X11" i="13"/>
  <c r="Y11" i="13"/>
  <c r="Z11" i="13"/>
  <c r="X12" i="13"/>
  <c r="Y12" i="13"/>
  <c r="Z12" i="13"/>
  <c r="X13" i="13"/>
  <c r="Y13" i="13"/>
  <c r="Z13" i="13"/>
  <c r="X14" i="13"/>
  <c r="Y14" i="13"/>
  <c r="Z14" i="13"/>
  <c r="X15" i="13"/>
  <c r="Y15" i="13"/>
  <c r="Z15" i="13"/>
  <c r="X16" i="13"/>
  <c r="Y16" i="13"/>
  <c r="Z16" i="13"/>
  <c r="X17" i="13"/>
  <c r="Y17" i="13"/>
  <c r="Z17" i="13"/>
  <c r="X18" i="13"/>
  <c r="Y18" i="13"/>
  <c r="Z18" i="13"/>
  <c r="X19" i="13"/>
  <c r="Y19" i="13"/>
  <c r="Z19" i="13"/>
  <c r="X20" i="13"/>
  <c r="Y20" i="13"/>
  <c r="Z20" i="13"/>
  <c r="X21" i="13"/>
  <c r="Y21" i="13"/>
  <c r="Z21" i="13"/>
  <c r="X22" i="13"/>
  <c r="Y22" i="13"/>
  <c r="Z22" i="13"/>
  <c r="X23" i="13"/>
  <c r="Y23" i="13"/>
  <c r="Z23" i="13"/>
  <c r="X24" i="13"/>
  <c r="Y24" i="13"/>
  <c r="Z24" i="13"/>
  <c r="X25" i="13"/>
  <c r="Y25" i="13"/>
  <c r="Z25" i="13"/>
  <c r="X26" i="13"/>
  <c r="Y26" i="13"/>
  <c r="Z26" i="13"/>
  <c r="X27" i="13"/>
  <c r="Y27" i="13"/>
  <c r="Z27" i="13"/>
  <c r="X28" i="13"/>
  <c r="Y28" i="13"/>
  <c r="Z28" i="13"/>
  <c r="X29" i="13"/>
  <c r="Y29" i="13"/>
  <c r="Z29" i="13"/>
  <c r="X30" i="13"/>
  <c r="Y30" i="13"/>
  <c r="Z30" i="13"/>
  <c r="X31" i="13"/>
  <c r="Y31" i="13"/>
  <c r="Z31" i="13"/>
  <c r="X32" i="13"/>
  <c r="Y32" i="13"/>
  <c r="Z32" i="13"/>
  <c r="X33" i="13"/>
  <c r="Y33" i="13"/>
  <c r="Z33" i="13"/>
  <c r="X34" i="13"/>
  <c r="Y34" i="13"/>
  <c r="Z34" i="13"/>
  <c r="X35" i="13"/>
  <c r="Y35" i="13"/>
  <c r="Z35" i="13"/>
  <c r="X36" i="13"/>
  <c r="Y36" i="13"/>
  <c r="Z36" i="13"/>
  <c r="X37" i="13"/>
  <c r="Y37" i="13"/>
  <c r="Z37" i="13"/>
  <c r="AC39" i="12" l="1"/>
  <c r="AE39" i="12"/>
  <c r="AC11" i="12" l="1"/>
  <c r="AE11" i="12"/>
  <c r="AC12" i="12"/>
  <c r="AE12" i="12"/>
  <c r="AC13" i="12"/>
  <c r="AE13" i="12"/>
  <c r="AC14" i="12"/>
  <c r="AE14" i="12"/>
  <c r="AC15" i="12"/>
  <c r="AE15" i="12"/>
  <c r="AC16" i="12"/>
  <c r="AE16" i="12"/>
  <c r="AC17" i="12"/>
  <c r="AE17" i="12"/>
  <c r="AC18" i="12"/>
  <c r="AE18" i="12"/>
  <c r="AC19" i="12"/>
  <c r="AE19" i="12"/>
  <c r="AC20" i="12"/>
  <c r="AE20" i="12"/>
  <c r="AE41" i="12" l="1"/>
  <c r="AE42" i="12"/>
  <c r="AE43" i="12"/>
  <c r="AE44" i="12"/>
  <c r="AE45" i="12"/>
  <c r="AE46" i="12"/>
  <c r="AE47" i="12"/>
  <c r="AE48" i="12"/>
  <c r="AE49" i="12"/>
  <c r="AE40" i="12"/>
  <c r="AE10" i="12"/>
  <c r="AE9" i="12"/>
  <c r="AC10" i="12" l="1"/>
  <c r="AC40" i="12"/>
  <c r="AC41" i="12"/>
  <c r="AC42" i="12"/>
  <c r="AC43" i="12"/>
  <c r="AC44" i="12"/>
  <c r="AC45" i="12"/>
  <c r="AC46" i="12"/>
  <c r="AC47" i="12"/>
  <c r="AC48" i="12"/>
  <c r="AC49" i="12"/>
  <c r="AC9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AJ371" i="13" l="1"/>
  <c r="D14" i="12" l="1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12" i="12" l="1"/>
  <c r="D13" i="12"/>
  <c r="D7" i="12" l="1"/>
  <c r="D8" i="12"/>
  <c r="D9" i="12"/>
  <c r="D10" i="12"/>
  <c r="D11" i="12"/>
  <c r="AL340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J7" i="13" l="1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6" i="13"/>
  <c r="AL187" i="13"/>
  <c r="AH4" i="13"/>
  <c r="AG4" i="13"/>
  <c r="AH3" i="13"/>
  <c r="AG3" i="13"/>
  <c r="AL371" i="13"/>
  <c r="AL311" i="13"/>
  <c r="AL280" i="13"/>
  <c r="AL219" i="13"/>
  <c r="AL158" i="13"/>
  <c r="AL127" i="13"/>
  <c r="AL66" i="13"/>
  <c r="AL370" i="13"/>
  <c r="AL310" i="13"/>
  <c r="AL279" i="13"/>
  <c r="AL249" i="13"/>
  <c r="AL218" i="13"/>
  <c r="AL188" i="13"/>
  <c r="AL157" i="13"/>
  <c r="AL126" i="13"/>
  <c r="AL96" i="13"/>
  <c r="AL65" i="13"/>
  <c r="AL35" i="13"/>
  <c r="AL369" i="13"/>
  <c r="AL309" i="13"/>
  <c r="AL278" i="13"/>
  <c r="AL248" i="13"/>
  <c r="AL217" i="13"/>
  <c r="AL156" i="13"/>
  <c r="AL125" i="13"/>
  <c r="AL95" i="13"/>
  <c r="AL64" i="13"/>
  <c r="AL34" i="13"/>
  <c r="AL368" i="13"/>
  <c r="AL339" i="13"/>
  <c r="AL308" i="13"/>
  <c r="AL277" i="13"/>
  <c r="AL247" i="13"/>
  <c r="AL216" i="13"/>
  <c r="AL186" i="13"/>
  <c r="AL155" i="13"/>
  <c r="AL124" i="13"/>
  <c r="AL94" i="13"/>
  <c r="AL63" i="13"/>
  <c r="AL33" i="13"/>
  <c r="AL367" i="13"/>
  <c r="AL338" i="13"/>
  <c r="AL307" i="13"/>
  <c r="AL276" i="13"/>
  <c r="AL246" i="13"/>
  <c r="AL215" i="13"/>
  <c r="AL185" i="13"/>
  <c r="AL154" i="13"/>
  <c r="AL123" i="13"/>
  <c r="AL93" i="13"/>
  <c r="AL62" i="13"/>
  <c r="AL32" i="13"/>
  <c r="AL366" i="13"/>
  <c r="AL337" i="13"/>
  <c r="AL306" i="13"/>
  <c r="AL275" i="13"/>
  <c r="AL245" i="13"/>
  <c r="AL214" i="13"/>
  <c r="AL184" i="13"/>
  <c r="AL153" i="13"/>
  <c r="AL122" i="13"/>
  <c r="AL92" i="13"/>
  <c r="AL61" i="13"/>
  <c r="AL31" i="13"/>
  <c r="AL365" i="13"/>
  <c r="AL336" i="13"/>
  <c r="AL305" i="13"/>
  <c r="AL274" i="13"/>
  <c r="AL244" i="13"/>
  <c r="AL213" i="13"/>
  <c r="AL183" i="13"/>
  <c r="AL152" i="13"/>
  <c r="AL121" i="13"/>
  <c r="AL91" i="13"/>
  <c r="AL60" i="13"/>
  <c r="AL30" i="13"/>
  <c r="AL364" i="13"/>
  <c r="AL335" i="13"/>
  <c r="AL304" i="13"/>
  <c r="AL273" i="13"/>
  <c r="AL243" i="13"/>
  <c r="AL212" i="13"/>
  <c r="AL182" i="13"/>
  <c r="AL151" i="13"/>
  <c r="AL120" i="13"/>
  <c r="AL90" i="13"/>
  <c r="AL59" i="13"/>
  <c r="AL29" i="13"/>
  <c r="AL363" i="13"/>
  <c r="AL334" i="13"/>
  <c r="AL303" i="13"/>
  <c r="AL272" i="13"/>
  <c r="AL242" i="13"/>
  <c r="AL211" i="13"/>
  <c r="AL181" i="13"/>
  <c r="AL150" i="13"/>
  <c r="AL119" i="13"/>
  <c r="AL89" i="13"/>
  <c r="AL58" i="13"/>
  <c r="AL28" i="13"/>
  <c r="AL362" i="13"/>
  <c r="AL333" i="13"/>
  <c r="AL302" i="13"/>
  <c r="AL271" i="13"/>
  <c r="AL241" i="13"/>
  <c r="AL210" i="13"/>
  <c r="AL180" i="13"/>
  <c r="AL149" i="13"/>
  <c r="AL118" i="13"/>
  <c r="AL88" i="13"/>
  <c r="AL57" i="13"/>
  <c r="AL27" i="13"/>
  <c r="AL361" i="13"/>
  <c r="AL332" i="13"/>
  <c r="AL301" i="13"/>
  <c r="AL270" i="13"/>
  <c r="AL240" i="13"/>
  <c r="AL209" i="13"/>
  <c r="AL179" i="13"/>
  <c r="AL148" i="13"/>
  <c r="AL117" i="13"/>
  <c r="AL87" i="13"/>
  <c r="AL56" i="13"/>
  <c r="AL26" i="13"/>
  <c r="AL360" i="13"/>
  <c r="AL331" i="13"/>
  <c r="AL300" i="13"/>
  <c r="AL269" i="13"/>
  <c r="AL239" i="13"/>
  <c r="AL208" i="13"/>
  <c r="AL178" i="13"/>
  <c r="AL147" i="13"/>
  <c r="AL116" i="13"/>
  <c r="AL86" i="13"/>
  <c r="AL55" i="13"/>
  <c r="AL25" i="13"/>
  <c r="AL359" i="13"/>
  <c r="AL330" i="13"/>
  <c r="AL299" i="13"/>
  <c r="AL268" i="13"/>
  <c r="AL238" i="13"/>
  <c r="AL207" i="13"/>
  <c r="AL177" i="13"/>
  <c r="AL146" i="13"/>
  <c r="AL115" i="13"/>
  <c r="AL85" i="13"/>
  <c r="AL54" i="13"/>
  <c r="AL24" i="13"/>
  <c r="AL358" i="13"/>
  <c r="AL329" i="13"/>
  <c r="AL298" i="13"/>
  <c r="AL267" i="13"/>
  <c r="AL237" i="13"/>
  <c r="AL206" i="13"/>
  <c r="AL176" i="13"/>
  <c r="AL145" i="13"/>
  <c r="AL114" i="13"/>
  <c r="AL84" i="13"/>
  <c r="AL53" i="13"/>
  <c r="AL23" i="13"/>
  <c r="AL357" i="13"/>
  <c r="AL328" i="13"/>
  <c r="AL297" i="13"/>
  <c r="AL266" i="13"/>
  <c r="AL236" i="13"/>
  <c r="AL205" i="13"/>
  <c r="AL175" i="13"/>
  <c r="AL144" i="13"/>
  <c r="AL113" i="13"/>
  <c r="AL83" i="13"/>
  <c r="AL52" i="13"/>
  <c r="AL22" i="13"/>
  <c r="AL356" i="13"/>
  <c r="AL327" i="13"/>
  <c r="AL296" i="13"/>
  <c r="AL265" i="13"/>
  <c r="AL235" i="13"/>
  <c r="AL204" i="13"/>
  <c r="AL174" i="13"/>
  <c r="AL143" i="13"/>
  <c r="AL112" i="13"/>
  <c r="AL82" i="13"/>
  <c r="AL51" i="13"/>
  <c r="AL21" i="13"/>
  <c r="AL355" i="13"/>
  <c r="AL326" i="13"/>
  <c r="AL295" i="13"/>
  <c r="AL264" i="13"/>
  <c r="AL234" i="13"/>
  <c r="AL203" i="13"/>
  <c r="AL173" i="13"/>
  <c r="AL142" i="13"/>
  <c r="AL111" i="13"/>
  <c r="AL81" i="13"/>
  <c r="AL50" i="13"/>
  <c r="AL20" i="13"/>
  <c r="AL354" i="13"/>
  <c r="AL325" i="13"/>
  <c r="AL294" i="13"/>
  <c r="AL263" i="13"/>
  <c r="AL233" i="13"/>
  <c r="AL202" i="13"/>
  <c r="AL172" i="13"/>
  <c r="AL141" i="13"/>
  <c r="AL110" i="13"/>
  <c r="AL80" i="13"/>
  <c r="AL49" i="13"/>
  <c r="AL19" i="13"/>
  <c r="AL353" i="13"/>
  <c r="AL324" i="13"/>
  <c r="AL293" i="13"/>
  <c r="AL262" i="13"/>
  <c r="AL232" i="13"/>
  <c r="AL201" i="13"/>
  <c r="AL171" i="13"/>
  <c r="AL140" i="13"/>
  <c r="AL109" i="13"/>
  <c r="AL79" i="13"/>
  <c r="AL48" i="13"/>
  <c r="AL18" i="13"/>
  <c r="AL352" i="13"/>
  <c r="AL323" i="13"/>
  <c r="AL292" i="13"/>
  <c r="AL261" i="13"/>
  <c r="AL231" i="13"/>
  <c r="AL200" i="13"/>
  <c r="AL170" i="13"/>
  <c r="AL139" i="13"/>
  <c r="AL108" i="13"/>
  <c r="AL78" i="13"/>
  <c r="AL47" i="13"/>
  <c r="AL17" i="13"/>
  <c r="AL351" i="13"/>
  <c r="AL322" i="13"/>
  <c r="AL291" i="13"/>
  <c r="AL260" i="13"/>
  <c r="AL230" i="13"/>
  <c r="AL199" i="13"/>
  <c r="AL169" i="13"/>
  <c r="AL138" i="13"/>
  <c r="AL107" i="13"/>
  <c r="AL77" i="13"/>
  <c r="AL46" i="13"/>
  <c r="AL16" i="13"/>
  <c r="AL350" i="13"/>
  <c r="AL321" i="13"/>
  <c r="AL290" i="13"/>
  <c r="AL259" i="13"/>
  <c r="AL229" i="13"/>
  <c r="AL198" i="13"/>
  <c r="AL168" i="13"/>
  <c r="AL137" i="13"/>
  <c r="AL106" i="13"/>
  <c r="AL76" i="13"/>
  <c r="AL45" i="13"/>
  <c r="AL15" i="13"/>
  <c r="AL349" i="13"/>
  <c r="AL320" i="13"/>
  <c r="AL289" i="13"/>
  <c r="AL258" i="13"/>
  <c r="AL228" i="13"/>
  <c r="AL197" i="13"/>
  <c r="AL167" i="13"/>
  <c r="AL136" i="13"/>
  <c r="AL105" i="13"/>
  <c r="AL75" i="13"/>
  <c r="AL44" i="13"/>
  <c r="AL14" i="13"/>
  <c r="AL348" i="13"/>
  <c r="AL319" i="13"/>
  <c r="AL288" i="13"/>
  <c r="AL257" i="13"/>
  <c r="AL227" i="13"/>
  <c r="AL196" i="13"/>
  <c r="AL166" i="13"/>
  <c r="AL135" i="13"/>
  <c r="AL104" i="13"/>
  <c r="AL74" i="13"/>
  <c r="AL43" i="13"/>
  <c r="AL13" i="13"/>
  <c r="AL347" i="13"/>
  <c r="AL318" i="13"/>
  <c r="AL287" i="13"/>
  <c r="AL256" i="13"/>
  <c r="AL226" i="13"/>
  <c r="AL195" i="13"/>
  <c r="AL165" i="13"/>
  <c r="AL134" i="13"/>
  <c r="AL103" i="13"/>
  <c r="AL73" i="13"/>
  <c r="AL42" i="13"/>
  <c r="AL12" i="13"/>
  <c r="AL346" i="13"/>
  <c r="AL317" i="13"/>
  <c r="AL286" i="13"/>
  <c r="AL255" i="13"/>
  <c r="AL225" i="13"/>
  <c r="AL194" i="13"/>
  <c r="AL164" i="13"/>
  <c r="AL133" i="13"/>
  <c r="AL102" i="13"/>
  <c r="AL72" i="13"/>
  <c r="AL41" i="13"/>
  <c r="AL11" i="13"/>
  <c r="AL345" i="13"/>
  <c r="AL316" i="13"/>
  <c r="AL285" i="13"/>
  <c r="AL254" i="13"/>
  <c r="AL224" i="13"/>
  <c r="AL193" i="13"/>
  <c r="AL163" i="13"/>
  <c r="AL132" i="13"/>
  <c r="AL101" i="13"/>
  <c r="AL71" i="13"/>
  <c r="AL40" i="13"/>
  <c r="AL10" i="13"/>
  <c r="AL344" i="13"/>
  <c r="AL315" i="13"/>
  <c r="AL284" i="13"/>
  <c r="AL253" i="13"/>
  <c r="AL223" i="13"/>
  <c r="AL192" i="13"/>
  <c r="AL162" i="13"/>
  <c r="AL131" i="13"/>
  <c r="AL100" i="13"/>
  <c r="AL70" i="13"/>
  <c r="AL39" i="13"/>
  <c r="AL9" i="13"/>
  <c r="AL343" i="13"/>
  <c r="AL314" i="13"/>
  <c r="AL283" i="13"/>
  <c r="AL252" i="13"/>
  <c r="AL222" i="13"/>
  <c r="AL191" i="13"/>
  <c r="AL161" i="13"/>
  <c r="AL130" i="13"/>
  <c r="AL99" i="13"/>
  <c r="AL69" i="13"/>
  <c r="AL38" i="13"/>
  <c r="AL8" i="13"/>
  <c r="AL342" i="13"/>
  <c r="AL313" i="13"/>
  <c r="AL282" i="13"/>
  <c r="AL251" i="13"/>
  <c r="AL221" i="13"/>
  <c r="AL190" i="13"/>
  <c r="AL160" i="13"/>
  <c r="AL129" i="13"/>
  <c r="AL98" i="13"/>
  <c r="AL68" i="13"/>
  <c r="AL37" i="13"/>
  <c r="AL7" i="13"/>
  <c r="AL341" i="13"/>
  <c r="AL312" i="13"/>
  <c r="AL281" i="13"/>
  <c r="AL250" i="13"/>
  <c r="AL220" i="13"/>
  <c r="AL189" i="13"/>
  <c r="AL159" i="13"/>
  <c r="AL128" i="13"/>
  <c r="AL97" i="13"/>
  <c r="AL67" i="13"/>
  <c r="AL36" i="13"/>
  <c r="AL6" i="13"/>
  <c r="O3" i="13"/>
  <c r="E14" i="12" l="1"/>
  <c r="F14" i="12"/>
  <c r="E13" i="12"/>
  <c r="E12" i="12"/>
  <c r="F12" i="12"/>
  <c r="E11" i="12"/>
  <c r="F11" i="12"/>
  <c r="E10" i="12"/>
  <c r="F10" i="12"/>
  <c r="E9" i="12"/>
  <c r="F9" i="12"/>
  <c r="E8" i="12"/>
  <c r="C4" i="12"/>
  <c r="F8" i="12"/>
  <c r="E7" i="12"/>
  <c r="E6" i="12"/>
  <c r="C3" i="12"/>
  <c r="B4" i="12"/>
  <c r="D4" i="12" s="1"/>
  <c r="B3" i="12"/>
  <c r="D3" i="12" s="1"/>
  <c r="F6" i="12" l="1"/>
  <c r="F7" i="12"/>
  <c r="F13" i="12"/>
  <c r="D6" i="12"/>
  <c r="A11" i="1"/>
  <c r="A12" i="1"/>
  <c r="A3" i="11" l="1"/>
  <c r="L2" i="11"/>
  <c r="J2" i="11"/>
  <c r="H2" i="11"/>
  <c r="F2" i="11"/>
  <c r="D2" i="11"/>
  <c r="B2" i="1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<sst xmlns="http://schemas.openxmlformats.org/spreadsheetml/2006/main" count="174" uniqueCount="99">
  <si>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</si>
  <si>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</si>
  <si>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</si>
  <si>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</si>
  <si>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</si>
  <si>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</si>
  <si>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</si>
  <si>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</si>
  <si>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</si>
  <si>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</si>
  <si>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</si>
  <si>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</si>
  <si>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</si>
  <si>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</si>
  <si>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</si>
  <si>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</si>
  <si>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</si>
  <si>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</si>
  <si>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</si>
  <si>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</si>
  <si>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</si>
  <si>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ระดับน้ำ</t>
  </si>
  <si>
    <t>ปริมาณน้ำ</t>
  </si>
  <si>
    <t>EGAT WY2017 - R2</t>
  </si>
  <si>
    <t>&gt;&gt;R2</t>
  </si>
  <si>
    <t>สถานี PU02 แม่น้ำปิงที่ อ.ฮอด จ.เชียงใหม่ (บ้านกองหิน)</t>
  </si>
  <si>
    <t>minimum</t>
  </si>
  <si>
    <t>maximum</t>
  </si>
  <si>
    <t>วันที่</t>
  </si>
  <si>
    <t>เพิ่มระดับ1</t>
  </si>
  <si>
    <t>เพิ่มระดับ2</t>
  </si>
  <si>
    <t>msl</t>
  </si>
  <si>
    <t>Height</t>
  </si>
  <si>
    <t>Q</t>
  </si>
  <si>
    <t>ELECTRICITY  GENERATING  AUTHORITY  OF  THAILAND</t>
  </si>
  <si>
    <t>DAILY  GAGE  HEIGHT  READING  IN  METERS</t>
  </si>
  <si>
    <t>DAILY  DISCHARGE  IN  CUBIC METERS PER SECOND</t>
  </si>
  <si>
    <t>DAY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</si>
  <si>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</si>
  <si>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</si>
  <si>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</si>
  <si>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</si>
  <si>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</si>
  <si>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</si>
  <si>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</si>
  <si>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</si>
  <si>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</si>
  <si>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</si>
  <si>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</si>
  <si>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</si>
  <si>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</si>
  <si>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</si>
  <si>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</si>
  <si>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</si>
  <si>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</si>
  <si>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</si>
  <si>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</si>
  <si>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</si>
  <si>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</si>
  <si>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</si>
  <si>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</si>
  <si>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</si>
  <si>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</si>
  <si>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</si>
  <si>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</si>
  <si>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</si>
  <si>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</si>
  <si>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</si>
  <si>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</si>
  <si>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</si>
  <si>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</si>
  <si>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</si>
  <si>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</si>
  <si>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</si>
  <si>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</si>
  <si>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</si>
  <si>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</si>
  <si>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</si>
  <si>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</si>
  <si>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</si>
  <si>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</si>
  <si>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คำนวณด้วย Rating curve</t>
  </si>
  <si>
    <t>ผลสำรวจ</t>
  </si>
  <si>
    <t>ปัตตานี</t>
  </si>
  <si>
    <t>บ้าน ก.ม.29</t>
  </si>
  <si>
    <t>ต.อัยเยอร์เวง อ.เบตง จ.ยะลา </t>
  </si>
  <si>
    <t>สถานี 240202 บ้าน ก.ม.29</t>
  </si>
  <si>
    <t>เปรียบเทียบปริมาณน้ำสถานี บ้านก.ม.29 จากผลสำรวจ กับ คำนวณด้วย Rating Curve</t>
  </si>
  <si>
    <t>(05º 54’ 49” N)</t>
  </si>
  <si>
    <t>(101º 11’ 02” E)</t>
  </si>
  <si>
    <t>ปีน้ำ 2558</t>
  </si>
  <si>
    <t>WATER  YEAR 2015</t>
  </si>
  <si>
    <t>สมการ: y=(0.1694*Q^0.4301)+0.2</t>
  </si>
  <si>
    <t>Q=EXP((LN((y-0.2)/0.1694))/0.4301)</t>
  </si>
  <si>
    <t>สมการ: y=(0.0503*Q^0.6563)+0.47</t>
  </si>
  <si>
    <t>Q=EXP((LN((y-0.47)/0.0503))/0.6563)</t>
  </si>
  <si>
    <t>R1-WY2015</t>
  </si>
  <si>
    <t>R2-WY2015</t>
  </si>
  <si>
    <t>EGAT WY2014 -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</si>
</sst>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CordiaUPC"/>
      <family val="2"/>
    </font>
    <font>
      <sz val="14"/>
      <name val="AngsanaUPC"/>
      <family val="1"/>
    </font>
    <font>
      <sz val="10"/>
      <color rgb="FF0000CC"/>
      <name val="Cordia New"/>
      <family val="2"/>
    </font>
    <font>
      <sz val="10"/>
      <color rgb="FFFF0000"/>
      <name val="TH SarabunPSK"/>
      <family val="2"/>
    </font>
    <font>
      <sz val="10"/>
      <color rgb="FFFF0000"/>
      <name val="CordiaUPC"/>
      <family val="2"/>
    </font>
    <font>
      <sz val="10"/>
      <name val="Cordia New"/>
      <family val="2"/>
    </font>
    <font>
      <sz val="10"/>
      <color rgb="FFFF0000"/>
      <name val="Cordia New"/>
      <family val="2"/>
    </font>
    <font>
      <sz val="10"/>
      <name val="CordiaUPC"/>
      <family val="2"/>
      <charset val="222"/>
    </font>
    <font>
      <sz val="10"/>
      <color indexed="10"/>
      <name val="CordiaUPC"/>
      <family val="2"/>
      <charset val="222"/>
    </font>
    <font>
      <sz val="10"/>
      <color indexed="12"/>
      <name val="CordiaUPC"/>
      <family val="2"/>
      <charset val="22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3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3" applyFont="1" applyAlignment="1"/>
    <xf numFmtId="0" fontId="15" fillId="0" borderId="0" xfId="0" applyFont="1"/>
    <xf numFmtId="2" fontId="16" fillId="0" borderId="0" xfId="0" applyNumberFormat="1" applyFont="1"/>
    <xf numFmtId="0" fontId="17" fillId="0" borderId="0" xfId="3" applyFont="1"/>
    <xf numFmtId="0" fontId="14" fillId="0" borderId="0" xfId="0" applyFont="1"/>
    <xf numFmtId="188" fontId="16" fillId="2" borderId="1" xfId="0" applyNumberFormat="1" applyFont="1" applyFill="1" applyBorder="1"/>
    <xf numFmtId="0" fontId="18" fillId="0" borderId="0" xfId="3" applyFont="1"/>
    <xf numFmtId="0" fontId="17" fillId="0" borderId="1" xfId="3" applyFont="1" applyBorder="1"/>
    <xf numFmtId="0" fontId="14" fillId="0" borderId="1" xfId="3" applyFont="1" applyBorder="1"/>
    <xf numFmtId="189" fontId="19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188" fontId="19" fillId="0" borderId="1" xfId="1" applyNumberFormat="1" applyFont="1" applyFill="1" applyBorder="1" applyAlignment="1">
      <alignment horizontal="center" vertical="center"/>
    </xf>
    <xf numFmtId="2" fontId="12" fillId="0" borderId="0" xfId="0" applyNumberFormat="1" applyFont="1"/>
    <xf numFmtId="188" fontId="17" fillId="0" borderId="1" xfId="3" applyNumberFormat="1" applyFont="1" applyBorder="1"/>
    <xf numFmtId="0" fontId="17" fillId="2" borderId="1" xfId="3" applyFont="1" applyFill="1" applyBorder="1"/>
    <xf numFmtId="2" fontId="20" fillId="0" borderId="1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horizontal="center" vertical="center"/>
    </xf>
    <xf numFmtId="188" fontId="21" fillId="0" borderId="1" xfId="1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49" fontId="22" fillId="0" borderId="4" xfId="0" applyNumberFormat="1" applyFont="1" applyBorder="1" applyAlignment="1">
      <alignment horizontal="centerContinuous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2" fontId="0" fillId="0" borderId="0" xfId="0" applyNumberFormat="1"/>
    <xf numFmtId="49" fontId="23" fillId="0" borderId="0" xfId="0" applyNumberFormat="1" applyFont="1" applyAlignment="1">
      <alignment horizontal="centerContinuous"/>
    </xf>
    <xf numFmtId="188" fontId="0" fillId="0" borderId="0" xfId="0" applyNumberFormat="1"/>
    <xf numFmtId="0" fontId="0" fillId="5" borderId="0" xfId="0" applyFill="1"/>
    <xf numFmtId="0" fontId="0" fillId="6" borderId="0" xfId="0" applyFill="1"/>
    <xf numFmtId="0" fontId="10" fillId="6" borderId="0" xfId="0" applyFont="1" applyFill="1"/>
    <xf numFmtId="14" fontId="0" fillId="6" borderId="0" xfId="0" applyNumberFormat="1" applyFill="1"/>
    <xf numFmtId="2" fontId="0" fillId="6" borderId="0" xfId="0" applyNumberFormat="1" applyFill="1"/>
    <xf numFmtId="0" fontId="10" fillId="0" borderId="0" xfId="0" applyFont="1" applyFill="1"/>
    <xf numFmtId="0" fontId="0" fillId="0" borderId="0" xfId="0" applyFill="1"/>
    <xf numFmtId="0" fontId="11" fillId="0" borderId="0" xfId="0" applyFont="1" applyFill="1"/>
    <xf numFmtId="0" fontId="15" fillId="0" borderId="0" xfId="0" applyFont="1" applyFill="1"/>
    <xf numFmtId="2" fontId="16" fillId="0" borderId="0" xfId="0" applyNumberFormat="1" applyFont="1" applyFill="1"/>
    <xf numFmtId="189" fontId="19" fillId="0" borderId="1" xfId="1" applyNumberFormat="1" applyFont="1" applyFill="1" applyBorder="1" applyAlignment="1">
      <alignment horizontal="center" vertical="center"/>
    </xf>
    <xf numFmtId="0" fontId="24" fillId="0" borderId="0" xfId="0" applyFont="1"/>
    <xf numFmtId="188" fontId="17" fillId="7" borderId="1" xfId="3" applyNumberFormat="1" applyFont="1" applyFill="1" applyBorder="1"/>
    <xf numFmtId="0" fontId="17" fillId="7" borderId="1" xfId="3" applyFont="1" applyFill="1" applyBorder="1"/>
    <xf numFmtId="0" fontId="14" fillId="7" borderId="1" xfId="3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_RC1996_RC Doi Lhaw 2" xfId="3"/>
    <cellStyle name="ปกติ_August  2009" xfId="2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3.78</c:v>
                </c:pt>
                <c:pt idx="2">
                  <c:v>7.37</c:v>
                </c:pt>
                <c:pt idx="3">
                  <c:v>12.39</c:v>
                </c:pt>
                <c:pt idx="4">
                  <c:v>18.920000000000002</c:v>
                </c:pt>
                <c:pt idx="5">
                  <c:v>27.08</c:v>
                </c:pt>
                <c:pt idx="6">
                  <c:v>36.94</c:v>
                </c:pt>
                <c:pt idx="7">
                  <c:v>48.58</c:v>
                </c:pt>
                <c:pt idx="8">
                  <c:v>62.06</c:v>
                </c:pt>
                <c:pt idx="9">
                  <c:v>77.45</c:v>
                </c:pt>
                <c:pt idx="10">
                  <c:v>94.82</c:v>
                </c:pt>
                <c:pt idx="11">
                  <c:v>114.22</c:v>
                </c:pt>
                <c:pt idx="12">
                  <c:v>135.69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116.907</c:v>
                </c:pt>
                <c:pt idx="4">
                  <c:v>117.00700000000001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  <c:pt idx="10">
                  <c:v>117.607</c:v>
                </c:pt>
                <c:pt idx="11">
                  <c:v>117.70699999999999</c:v>
                </c:pt>
                <c:pt idx="12">
                  <c:v>117.807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  <c:pt idx="0">
                  <c:v>0</c:v>
                </c:pt>
                <c:pt idx="1">
                  <c:v>2.0299999999999998</c:v>
                </c:pt>
                <c:pt idx="2">
                  <c:v>6.98</c:v>
                </c:pt>
                <c:pt idx="3">
                  <c:v>13.68</c:v>
                </c:pt>
                <c:pt idx="4">
                  <c:v>21.78</c:v>
                </c:pt>
                <c:pt idx="5">
                  <c:v>26.3</c:v>
                </c:pt>
                <c:pt idx="6">
                  <c:v>36.17</c:v>
                </c:pt>
                <c:pt idx="7">
                  <c:v>47.06</c:v>
                </c:pt>
                <c:pt idx="8">
                  <c:v>58.91</c:v>
                </c:pt>
                <c:pt idx="9">
                  <c:v>71.63</c:v>
                </c:pt>
                <c:pt idx="10">
                  <c:v>85.19</c:v>
                </c:pt>
                <c:pt idx="11">
                  <c:v>99.53</c:v>
                </c:pt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  <c:pt idx="0">
                  <c:v>116.6</c:v>
                </c:pt>
                <c:pt idx="1">
                  <c:v>116.75700000000001</c:v>
                </c:pt>
                <c:pt idx="2">
                  <c:v>116.857</c:v>
                </c:pt>
                <c:pt idx="3">
                  <c:v>116.95699999999999</c:v>
                </c:pt>
                <c:pt idx="4">
                  <c:v>117.057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  <c:pt idx="10">
                  <c:v>117.607</c:v>
                </c:pt>
                <c:pt idx="11">
                  <c:v>117.70699999999999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67376"/>
        <c:axId val="64565200"/>
      </c:scatterChart>
      <c:valAx>
        <c:axId val="6456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64565200"/>
        <c:crosses val="autoZero"/>
        <c:crossBetween val="midCat"/>
      </c:valAx>
      <c:valAx>
        <c:axId val="6456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645673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3.78</c:v>
                </c:pt>
                <c:pt idx="2">
                  <c:v>7.37</c:v>
                </c:pt>
                <c:pt idx="3">
                  <c:v>12.39</c:v>
                </c:pt>
                <c:pt idx="4">
                  <c:v>18.920000000000002</c:v>
                </c:pt>
                <c:pt idx="5">
                  <c:v>27.08</c:v>
                </c:pt>
                <c:pt idx="6">
                  <c:v>36.94</c:v>
                </c:pt>
                <c:pt idx="7">
                  <c:v>48.58</c:v>
                </c:pt>
                <c:pt idx="8">
                  <c:v>62.06</c:v>
                </c:pt>
                <c:pt idx="9">
                  <c:v>77.45</c:v>
                </c:pt>
                <c:pt idx="10">
                  <c:v>94.82</c:v>
                </c:pt>
                <c:pt idx="11">
                  <c:v>114.22</c:v>
                </c:pt>
                <c:pt idx="12">
                  <c:v>135.69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116.907</c:v>
                </c:pt>
                <c:pt idx="4">
                  <c:v>117.00700000000001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  <c:pt idx="10">
                  <c:v>117.607</c:v>
                </c:pt>
                <c:pt idx="11">
                  <c:v>117.70699999999999</c:v>
                </c:pt>
                <c:pt idx="12">
                  <c:v>117.807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  <c:pt idx="0">
                  <c:v>0</c:v>
                </c:pt>
                <c:pt idx="1">
                  <c:v>2.0299999999999998</c:v>
                </c:pt>
                <c:pt idx="2">
                  <c:v>6.98</c:v>
                </c:pt>
                <c:pt idx="3">
                  <c:v>13.68</c:v>
                </c:pt>
                <c:pt idx="4">
                  <c:v>21.78</c:v>
                </c:pt>
                <c:pt idx="5">
                  <c:v>26.3</c:v>
                </c:pt>
                <c:pt idx="6">
                  <c:v>36.17</c:v>
                </c:pt>
                <c:pt idx="7">
                  <c:v>47.06</c:v>
                </c:pt>
                <c:pt idx="8">
                  <c:v>58.91</c:v>
                </c:pt>
                <c:pt idx="9">
                  <c:v>71.63</c:v>
                </c:pt>
                <c:pt idx="10">
                  <c:v>85.19</c:v>
                </c:pt>
                <c:pt idx="11">
                  <c:v>99.53</c:v>
                </c:pt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  <c:pt idx="0">
                  <c:v>116.6</c:v>
                </c:pt>
                <c:pt idx="1">
                  <c:v>116.75700000000001</c:v>
                </c:pt>
                <c:pt idx="2">
                  <c:v>116.857</c:v>
                </c:pt>
                <c:pt idx="3">
                  <c:v>116.95699999999999</c:v>
                </c:pt>
                <c:pt idx="4">
                  <c:v>117.057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  <c:pt idx="10">
                  <c:v>117.607</c:v>
                </c:pt>
                <c:pt idx="11">
                  <c:v>117.70699999999999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compare_curve!$N$3</c:f>
              <c:strCache>
                <c:ptCount val="1"/>
                <c:pt idx="0">
                  <c:v>EGAT WY2014 - R1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compare_curve!$O$5:$O$100</c:f>
              <c:numCache>
                <c:formatCode>General</c:formatCode>
                <c:ptCount val="96"/>
                <c:pt idx="0">
                  <c:v>0</c:v>
                </c:pt>
                <c:pt idx="1">
                  <c:v>5.92</c:v>
                </c:pt>
                <c:pt idx="2">
                  <c:v>18.14</c:v>
                </c:pt>
                <c:pt idx="3">
                  <c:v>26.57</c:v>
                </c:pt>
                <c:pt idx="4">
                  <c:v>47.96</c:v>
                </c:pt>
                <c:pt idx="5">
                  <c:v>60.86</c:v>
                </c:pt>
                <c:pt idx="6">
                  <c:v>75.209999999999994</c:v>
                </c:pt>
                <c:pt idx="7">
                  <c:v>91</c:v>
                </c:pt>
                <c:pt idx="8">
                  <c:v>108.2</c:v>
                </c:pt>
                <c:pt idx="9">
                  <c:v>126.82</c:v>
                </c:pt>
                <c:pt idx="10">
                  <c:v>146.83000000000001</c:v>
                </c:pt>
                <c:pt idx="11">
                  <c:v>168.22</c:v>
                </c:pt>
                <c:pt idx="12">
                  <c:v>190.99</c:v>
                </c:pt>
                <c:pt idx="13">
                  <c:v>215.13</c:v>
                </c:pt>
                <c:pt idx="14">
                  <c:v>240.63</c:v>
                </c:pt>
              </c:numCache>
            </c:numRef>
          </c:xVal>
          <c:yVal>
            <c:numRef>
              <c:f>compare_curve!$N$5:$N$100</c:f>
              <c:numCache>
                <c:formatCode>General</c:formatCode>
                <c:ptCount val="96"/>
                <c:pt idx="0">
                  <c:v>116.6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117.107</c:v>
                </c:pt>
                <c:pt idx="4">
                  <c:v>117.307</c:v>
                </c:pt>
                <c:pt idx="5">
                  <c:v>117.407</c:v>
                </c:pt>
                <c:pt idx="6">
                  <c:v>117.50700000000001</c:v>
                </c:pt>
                <c:pt idx="7">
                  <c:v>117.607</c:v>
                </c:pt>
                <c:pt idx="8">
                  <c:v>117.70699999999999</c:v>
                </c:pt>
                <c:pt idx="9">
                  <c:v>117.807</c:v>
                </c:pt>
                <c:pt idx="10">
                  <c:v>117.907</c:v>
                </c:pt>
                <c:pt idx="11">
                  <c:v>118.00700000000001</c:v>
                </c:pt>
                <c:pt idx="12">
                  <c:v>118.107</c:v>
                </c:pt>
                <c:pt idx="13">
                  <c:v>118.20699999999999</c:v>
                </c:pt>
                <c:pt idx="14">
                  <c:v>118.307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compare_curve!$P$3</c:f>
              <c:strCache>
                <c:ptCount val="1"/>
                <c:pt idx="0">
                  <c:v>EGAT WY2017 - R2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compare_curve!$Q$5:$Q$100</c:f>
              <c:numCache>
                <c:formatCode>General</c:formatCode>
                <c:ptCount val="96"/>
              </c:numCache>
            </c:numRef>
          </c:xVal>
          <c:yVal>
            <c:numRef>
              <c:f>compare_curve!$P$5:$P$100</c:f>
              <c:numCache>
                <c:formatCode>General</c:formatCode>
                <c:ptCount val="9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65744"/>
        <c:axId val="64570640"/>
      </c:scatterChart>
      <c:valAx>
        <c:axId val="6456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64570640"/>
        <c:crosses val="autoZero"/>
        <c:crossBetween val="midCat"/>
      </c:valAx>
      <c:valAx>
        <c:axId val="6457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6456574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14711124072453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'2015_power'!$A$1:$A$2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'2015_power'!$C$6:$C$309</c:f>
              <c:numCache>
                <c:formatCode>0.000</c:formatCode>
                <c:ptCount val="304"/>
                <c:pt idx="0">
                  <c:v>8.5609999999999999</c:v>
                </c:pt>
                <c:pt idx="1">
                  <c:v>7.117</c:v>
                </c:pt>
                <c:pt idx="2">
                  <c:v>6.3949999999999996</c:v>
                </c:pt>
                <c:pt idx="3">
                  <c:v>5.9530000000000003</c:v>
                </c:pt>
                <c:pt idx="4">
                  <c:v>8.1430000000000007</c:v>
                </c:pt>
                <c:pt idx="5">
                  <c:v>5.415</c:v>
                </c:pt>
                <c:pt idx="6">
                  <c:v>5.28</c:v>
                </c:pt>
                <c:pt idx="7">
                  <c:v>4.8879999999999999</c:v>
                </c:pt>
                <c:pt idx="8">
                  <c:v>5.5869999999999997</c:v>
                </c:pt>
                <c:pt idx="9">
                  <c:v>5.5519999999999996</c:v>
                </c:pt>
                <c:pt idx="10">
                  <c:v>5.7629999999999999</c:v>
                </c:pt>
                <c:pt idx="11">
                  <c:v>9.1140000000000008</c:v>
                </c:pt>
                <c:pt idx="12">
                  <c:v>13.464</c:v>
                </c:pt>
                <c:pt idx="13">
                  <c:v>7.4850000000000003</c:v>
                </c:pt>
                <c:pt idx="14">
                  <c:v>9.7249999999999996</c:v>
                </c:pt>
                <c:pt idx="15">
                  <c:v>8.7940000000000005</c:v>
                </c:pt>
                <c:pt idx="16">
                  <c:v>6.4340000000000002</c:v>
                </c:pt>
                <c:pt idx="17">
                  <c:v>7.1959999999999997</c:v>
                </c:pt>
                <c:pt idx="18">
                  <c:v>5.7069999999999999</c:v>
                </c:pt>
                <c:pt idx="19">
                  <c:v>7.9820000000000002</c:v>
                </c:pt>
                <c:pt idx="20">
                  <c:v>7.1710000000000003</c:v>
                </c:pt>
                <c:pt idx="21">
                  <c:v>7.976</c:v>
                </c:pt>
                <c:pt idx="22">
                  <c:v>9.1240000000000006</c:v>
                </c:pt>
                <c:pt idx="23">
                  <c:v>10.696</c:v>
                </c:pt>
                <c:pt idx="24">
                  <c:v>9.2750000000000004</c:v>
                </c:pt>
                <c:pt idx="25">
                  <c:v>13.362</c:v>
                </c:pt>
                <c:pt idx="26">
                  <c:v>12.88</c:v>
                </c:pt>
                <c:pt idx="27">
                  <c:v>17.056999999999999</c:v>
                </c:pt>
                <c:pt idx="28">
                  <c:v>106.11799999999999</c:v>
                </c:pt>
                <c:pt idx="29">
                  <c:v>28.513999999999999</c:v>
                </c:pt>
                <c:pt idx="30">
                  <c:v>23.564</c:v>
                </c:pt>
                <c:pt idx="31">
                  <c:v>15.118</c:v>
                </c:pt>
                <c:pt idx="32">
                  <c:v>21.465</c:v>
                </c:pt>
                <c:pt idx="33">
                  <c:v>31.876000000000001</c:v>
                </c:pt>
                <c:pt idx="34">
                  <c:v>33.652000000000001</c:v>
                </c:pt>
                <c:pt idx="35">
                  <c:v>22.181000000000001</c:v>
                </c:pt>
                <c:pt idx="36">
                  <c:v>17.265000000000001</c:v>
                </c:pt>
                <c:pt idx="37">
                  <c:v>14.387</c:v>
                </c:pt>
                <c:pt idx="38">
                  <c:v>11.14</c:v>
                </c:pt>
                <c:pt idx="39">
                  <c:v>10.499000000000001</c:v>
                </c:pt>
                <c:pt idx="40">
                  <c:v>9.64</c:v>
                </c:pt>
                <c:pt idx="41">
                  <c:v>9.7609999999999992</c:v>
                </c:pt>
                <c:pt idx="42">
                  <c:v>8.8339999999999996</c:v>
                </c:pt>
                <c:pt idx="43">
                  <c:v>11.673</c:v>
                </c:pt>
                <c:pt idx="44">
                  <c:v>21.93</c:v>
                </c:pt>
                <c:pt idx="45">
                  <c:v>13.577</c:v>
                </c:pt>
                <c:pt idx="46">
                  <c:v>15.942</c:v>
                </c:pt>
                <c:pt idx="47">
                  <c:v>24.206</c:v>
                </c:pt>
                <c:pt idx="48">
                  <c:v>16.425999999999998</c:v>
                </c:pt>
                <c:pt idx="49">
                  <c:v>19.41</c:v>
                </c:pt>
                <c:pt idx="50">
                  <c:v>24.221</c:v>
                </c:pt>
                <c:pt idx="51">
                  <c:v>20.215</c:v>
                </c:pt>
                <c:pt idx="52">
                  <c:v>30.015999999999998</c:v>
                </c:pt>
                <c:pt idx="53">
                  <c:v>25.219000000000001</c:v>
                </c:pt>
                <c:pt idx="54">
                  <c:v>16.923999999999999</c:v>
                </c:pt>
                <c:pt idx="55">
                  <c:v>16.786000000000001</c:v>
                </c:pt>
                <c:pt idx="56">
                  <c:v>14.416</c:v>
                </c:pt>
                <c:pt idx="57">
                  <c:v>12.903</c:v>
                </c:pt>
                <c:pt idx="58">
                  <c:v>12.122</c:v>
                </c:pt>
                <c:pt idx="59">
                  <c:v>11.105</c:v>
                </c:pt>
                <c:pt idx="60">
                  <c:v>9.9849999999999994</c:v>
                </c:pt>
                <c:pt idx="61">
                  <c:v>9.0389999999999997</c:v>
                </c:pt>
                <c:pt idx="62">
                  <c:v>9.0210000000000008</c:v>
                </c:pt>
                <c:pt idx="63">
                  <c:v>8.4700000000000006</c:v>
                </c:pt>
                <c:pt idx="64">
                  <c:v>8.048</c:v>
                </c:pt>
                <c:pt idx="65">
                  <c:v>7.72</c:v>
                </c:pt>
                <c:pt idx="66">
                  <c:v>7.3559999999999999</c:v>
                </c:pt>
                <c:pt idx="67">
                  <c:v>9.077</c:v>
                </c:pt>
                <c:pt idx="68">
                  <c:v>10.285</c:v>
                </c:pt>
                <c:pt idx="69">
                  <c:v>9.109</c:v>
                </c:pt>
                <c:pt idx="70">
                  <c:v>8.3840000000000003</c:v>
                </c:pt>
                <c:pt idx="71">
                  <c:v>10.776999999999999</c:v>
                </c:pt>
                <c:pt idx="72">
                  <c:v>13.332000000000001</c:v>
                </c:pt>
                <c:pt idx="73">
                  <c:v>13.852</c:v>
                </c:pt>
                <c:pt idx="74">
                  <c:v>12.956</c:v>
                </c:pt>
                <c:pt idx="75">
                  <c:v>8.6319999999999997</c:v>
                </c:pt>
                <c:pt idx="76">
                  <c:v>12.22</c:v>
                </c:pt>
                <c:pt idx="77">
                  <c:v>13.55</c:v>
                </c:pt>
                <c:pt idx="78">
                  <c:v>9.8740000000000006</c:v>
                </c:pt>
                <c:pt idx="79">
                  <c:v>8.3849999999999998</c:v>
                </c:pt>
                <c:pt idx="80">
                  <c:v>7.6269999999999998</c:v>
                </c:pt>
                <c:pt idx="81">
                  <c:v>9.93</c:v>
                </c:pt>
                <c:pt idx="82">
                  <c:v>8.3130000000000006</c:v>
                </c:pt>
                <c:pt idx="83">
                  <c:v>13.17</c:v>
                </c:pt>
                <c:pt idx="84">
                  <c:v>14.493</c:v>
                </c:pt>
                <c:pt idx="85">
                  <c:v>9.6780000000000008</c:v>
                </c:pt>
                <c:pt idx="86">
                  <c:v>8.5570000000000004</c:v>
                </c:pt>
                <c:pt idx="87">
                  <c:v>18.303999999999998</c:v>
                </c:pt>
                <c:pt idx="88">
                  <c:v>11.464</c:v>
                </c:pt>
                <c:pt idx="89">
                  <c:v>9.484</c:v>
                </c:pt>
                <c:pt idx="90">
                  <c:v>10.826000000000001</c:v>
                </c:pt>
                <c:pt idx="91">
                  <c:v>9.9710000000000001</c:v>
                </c:pt>
                <c:pt idx="92">
                  <c:v>15.86</c:v>
                </c:pt>
                <c:pt idx="93">
                  <c:v>12.984999999999999</c:v>
                </c:pt>
                <c:pt idx="94">
                  <c:v>13.994</c:v>
                </c:pt>
                <c:pt idx="95">
                  <c:v>19.006</c:v>
                </c:pt>
                <c:pt idx="96">
                  <c:v>14.813000000000001</c:v>
                </c:pt>
                <c:pt idx="97">
                  <c:v>12.685</c:v>
                </c:pt>
                <c:pt idx="98">
                  <c:v>15.28</c:v>
                </c:pt>
                <c:pt idx="99">
                  <c:v>12.079000000000001</c:v>
                </c:pt>
                <c:pt idx="100">
                  <c:v>16.419</c:v>
                </c:pt>
                <c:pt idx="101">
                  <c:v>18.602</c:v>
                </c:pt>
                <c:pt idx="102">
                  <c:v>24.181999999999999</c:v>
                </c:pt>
                <c:pt idx="103">
                  <c:v>15.766</c:v>
                </c:pt>
                <c:pt idx="104">
                  <c:v>13.718</c:v>
                </c:pt>
                <c:pt idx="105">
                  <c:v>19.510999999999999</c:v>
                </c:pt>
                <c:pt idx="106">
                  <c:v>14.837</c:v>
                </c:pt>
                <c:pt idx="107">
                  <c:v>22.635999999999999</c:v>
                </c:pt>
                <c:pt idx="108">
                  <c:v>15.209</c:v>
                </c:pt>
                <c:pt idx="109">
                  <c:v>17.169</c:v>
                </c:pt>
                <c:pt idx="110">
                  <c:v>12.567</c:v>
                </c:pt>
                <c:pt idx="111">
                  <c:v>11.45</c:v>
                </c:pt>
                <c:pt idx="112">
                  <c:v>16.12</c:v>
                </c:pt>
                <c:pt idx="113">
                  <c:v>13.811999999999999</c:v>
                </c:pt>
                <c:pt idx="114">
                  <c:v>12.247999999999999</c:v>
                </c:pt>
                <c:pt idx="115">
                  <c:v>20.332000000000001</c:v>
                </c:pt>
                <c:pt idx="116">
                  <c:v>27.036000000000001</c:v>
                </c:pt>
                <c:pt idx="117">
                  <c:v>30.37</c:v>
                </c:pt>
                <c:pt idx="118">
                  <c:v>26.24</c:v>
                </c:pt>
                <c:pt idx="119">
                  <c:v>21.663</c:v>
                </c:pt>
                <c:pt idx="120">
                  <c:v>21.934999999999999</c:v>
                </c:pt>
                <c:pt idx="121">
                  <c:v>18.657</c:v>
                </c:pt>
                <c:pt idx="122">
                  <c:v>30.408000000000001</c:v>
                </c:pt>
                <c:pt idx="123">
                  <c:v>23.591000000000001</c:v>
                </c:pt>
                <c:pt idx="124">
                  <c:v>21.75</c:v>
                </c:pt>
                <c:pt idx="125">
                  <c:v>18.827999999999999</c:v>
                </c:pt>
                <c:pt idx="126">
                  <c:v>23.648</c:v>
                </c:pt>
                <c:pt idx="127">
                  <c:v>16.324000000000002</c:v>
                </c:pt>
                <c:pt idx="128">
                  <c:v>14.989000000000001</c:v>
                </c:pt>
                <c:pt idx="129">
                  <c:v>17.119</c:v>
                </c:pt>
                <c:pt idx="130">
                  <c:v>28.03</c:v>
                </c:pt>
                <c:pt idx="131">
                  <c:v>19.707000000000001</c:v>
                </c:pt>
                <c:pt idx="132">
                  <c:v>16.308</c:v>
                </c:pt>
                <c:pt idx="133">
                  <c:v>14.949</c:v>
                </c:pt>
                <c:pt idx="134">
                  <c:v>14.225</c:v>
                </c:pt>
                <c:pt idx="135">
                  <c:v>22.026</c:v>
                </c:pt>
                <c:pt idx="136">
                  <c:v>20.277999999999999</c:v>
                </c:pt>
                <c:pt idx="137">
                  <c:v>16.606000000000002</c:v>
                </c:pt>
                <c:pt idx="138">
                  <c:v>20.222000000000001</c:v>
                </c:pt>
                <c:pt idx="139">
                  <c:v>13.71</c:v>
                </c:pt>
                <c:pt idx="140">
                  <c:v>20.032</c:v>
                </c:pt>
                <c:pt idx="141">
                  <c:v>23.204999999999998</c:v>
                </c:pt>
                <c:pt idx="142">
                  <c:v>22.050999999999998</c:v>
                </c:pt>
                <c:pt idx="143">
                  <c:v>28.253</c:v>
                </c:pt>
                <c:pt idx="144">
                  <c:v>72.738</c:v>
                </c:pt>
                <c:pt idx="145">
                  <c:v>44.156999999999996</c:v>
                </c:pt>
                <c:pt idx="146">
                  <c:v>36.006999999999998</c:v>
                </c:pt>
                <c:pt idx="147">
                  <c:v>42.081000000000003</c:v>
                </c:pt>
                <c:pt idx="148">
                  <c:v>58.972999999999999</c:v>
                </c:pt>
                <c:pt idx="149">
                  <c:v>59.011000000000003</c:v>
                </c:pt>
                <c:pt idx="150">
                  <c:v>50.600999999999999</c:v>
                </c:pt>
                <c:pt idx="151">
                  <c:v>36.470999999999997</c:v>
                </c:pt>
                <c:pt idx="152">
                  <c:v>32.201000000000001</c:v>
                </c:pt>
                <c:pt idx="153">
                  <c:v>29.219000000000001</c:v>
                </c:pt>
                <c:pt idx="154">
                  <c:v>26.873000000000001</c:v>
                </c:pt>
                <c:pt idx="155">
                  <c:v>23.814</c:v>
                </c:pt>
                <c:pt idx="156">
                  <c:v>24.943999999999999</c:v>
                </c:pt>
                <c:pt idx="157">
                  <c:v>30.850999999999999</c:v>
                </c:pt>
                <c:pt idx="158">
                  <c:v>23.672999999999998</c:v>
                </c:pt>
                <c:pt idx="159">
                  <c:v>21.791</c:v>
                </c:pt>
                <c:pt idx="160">
                  <c:v>20.672000000000001</c:v>
                </c:pt>
                <c:pt idx="161">
                  <c:v>21.056999999999999</c:v>
                </c:pt>
                <c:pt idx="162">
                  <c:v>29.344000000000001</c:v>
                </c:pt>
                <c:pt idx="163">
                  <c:v>45.939</c:v>
                </c:pt>
                <c:pt idx="164">
                  <c:v>69.385000000000005</c:v>
                </c:pt>
                <c:pt idx="165">
                  <c:v>100.127</c:v>
                </c:pt>
                <c:pt idx="166">
                  <c:v>79.381</c:v>
                </c:pt>
                <c:pt idx="167">
                  <c:v>64.852999999999994</c:v>
                </c:pt>
                <c:pt idx="168">
                  <c:v>60.183</c:v>
                </c:pt>
                <c:pt idx="169">
                  <c:v>69.25</c:v>
                </c:pt>
                <c:pt idx="170">
                  <c:v>66.835999999999999</c:v>
                </c:pt>
                <c:pt idx="171">
                  <c:v>57.048000000000002</c:v>
                </c:pt>
                <c:pt idx="172">
                  <c:v>37.459000000000003</c:v>
                </c:pt>
                <c:pt idx="173">
                  <c:v>41.331000000000003</c:v>
                </c:pt>
                <c:pt idx="174">
                  <c:v>52.628</c:v>
                </c:pt>
                <c:pt idx="175">
                  <c:v>62.662999999999997</c:v>
                </c:pt>
                <c:pt idx="176">
                  <c:v>49.279000000000003</c:v>
                </c:pt>
                <c:pt idx="177">
                  <c:v>43.218000000000004</c:v>
                </c:pt>
                <c:pt idx="178">
                  <c:v>59.773000000000003</c:v>
                </c:pt>
                <c:pt idx="179">
                  <c:v>53.61</c:v>
                </c:pt>
                <c:pt idx="180">
                  <c:v>46.081000000000003</c:v>
                </c:pt>
                <c:pt idx="181">
                  <c:v>35.179000000000002</c:v>
                </c:pt>
                <c:pt idx="182">
                  <c:v>32.215000000000003</c:v>
                </c:pt>
                <c:pt idx="183">
                  <c:v>56.212000000000003</c:v>
                </c:pt>
                <c:pt idx="184">
                  <c:v>34.343000000000004</c:v>
                </c:pt>
                <c:pt idx="185">
                  <c:v>31.431000000000001</c:v>
                </c:pt>
                <c:pt idx="186">
                  <c:v>28.835999999999999</c:v>
                </c:pt>
                <c:pt idx="187">
                  <c:v>30.940999999999999</c:v>
                </c:pt>
                <c:pt idx="188">
                  <c:v>31.884</c:v>
                </c:pt>
                <c:pt idx="189">
                  <c:v>30.228000000000002</c:v>
                </c:pt>
                <c:pt idx="190">
                  <c:v>25.27</c:v>
                </c:pt>
                <c:pt idx="191">
                  <c:v>31.794</c:v>
                </c:pt>
                <c:pt idx="192">
                  <c:v>34.534999999999997</c:v>
                </c:pt>
                <c:pt idx="193">
                  <c:v>26.75</c:v>
                </c:pt>
                <c:pt idx="194">
                  <c:v>24.175999999999998</c:v>
                </c:pt>
                <c:pt idx="195">
                  <c:v>22.789000000000001</c:v>
                </c:pt>
                <c:pt idx="196">
                  <c:v>23.236000000000001</c:v>
                </c:pt>
                <c:pt idx="197">
                  <c:v>22.010999999999999</c:v>
                </c:pt>
                <c:pt idx="198">
                  <c:v>18.937000000000001</c:v>
                </c:pt>
                <c:pt idx="199">
                  <c:v>17.724</c:v>
                </c:pt>
                <c:pt idx="200">
                  <c:v>16.314</c:v>
                </c:pt>
                <c:pt idx="201">
                  <c:v>76.02</c:v>
                </c:pt>
                <c:pt idx="202">
                  <c:v>31.344000000000001</c:v>
                </c:pt>
                <c:pt idx="203">
                  <c:v>24.841999999999999</c:v>
                </c:pt>
                <c:pt idx="204">
                  <c:v>23.184000000000001</c:v>
                </c:pt>
                <c:pt idx="205">
                  <c:v>21.181000000000001</c:v>
                </c:pt>
                <c:pt idx="206">
                  <c:v>19.227</c:v>
                </c:pt>
                <c:pt idx="207">
                  <c:v>16.201000000000001</c:v>
                </c:pt>
                <c:pt idx="208">
                  <c:v>15.167999999999999</c:v>
                </c:pt>
                <c:pt idx="209">
                  <c:v>15.753</c:v>
                </c:pt>
                <c:pt idx="210">
                  <c:v>14.215</c:v>
                </c:pt>
                <c:pt idx="211">
                  <c:v>13.302</c:v>
                </c:pt>
                <c:pt idx="212">
                  <c:v>12.183999999999999</c:v>
                </c:pt>
                <c:pt idx="213">
                  <c:v>11.266</c:v>
                </c:pt>
                <c:pt idx="214">
                  <c:v>11.348000000000001</c:v>
                </c:pt>
                <c:pt idx="215">
                  <c:v>14.108000000000001</c:v>
                </c:pt>
                <c:pt idx="216">
                  <c:v>14.117000000000001</c:v>
                </c:pt>
                <c:pt idx="217">
                  <c:v>18.626000000000001</c:v>
                </c:pt>
                <c:pt idx="218">
                  <c:v>20.488</c:v>
                </c:pt>
                <c:pt idx="219">
                  <c:v>14.757999999999999</c:v>
                </c:pt>
                <c:pt idx="220">
                  <c:v>13.581</c:v>
                </c:pt>
                <c:pt idx="221">
                  <c:v>13.397</c:v>
                </c:pt>
                <c:pt idx="222">
                  <c:v>15.346</c:v>
                </c:pt>
                <c:pt idx="223">
                  <c:v>10.403</c:v>
                </c:pt>
                <c:pt idx="224">
                  <c:v>11.667999999999999</c:v>
                </c:pt>
                <c:pt idx="225">
                  <c:v>11.605</c:v>
                </c:pt>
                <c:pt idx="226">
                  <c:v>10.682</c:v>
                </c:pt>
                <c:pt idx="227">
                  <c:v>14.404</c:v>
                </c:pt>
                <c:pt idx="228">
                  <c:v>11.138999999999999</c:v>
                </c:pt>
                <c:pt idx="229">
                  <c:v>11.574999999999999</c:v>
                </c:pt>
                <c:pt idx="230">
                  <c:v>10.398999999999999</c:v>
                </c:pt>
                <c:pt idx="231">
                  <c:v>10.297000000000001</c:v>
                </c:pt>
                <c:pt idx="232">
                  <c:v>11.295</c:v>
                </c:pt>
                <c:pt idx="233">
                  <c:v>12.792</c:v>
                </c:pt>
                <c:pt idx="234">
                  <c:v>10.016999999999999</c:v>
                </c:pt>
                <c:pt idx="235">
                  <c:v>8.8079999999999998</c:v>
                </c:pt>
                <c:pt idx="236">
                  <c:v>8.9710000000000001</c:v>
                </c:pt>
                <c:pt idx="237">
                  <c:v>8.0939999999999994</c:v>
                </c:pt>
                <c:pt idx="238">
                  <c:v>10.289</c:v>
                </c:pt>
                <c:pt idx="239">
                  <c:v>9.2970000000000006</c:v>
                </c:pt>
                <c:pt idx="240">
                  <c:v>8.2530000000000001</c:v>
                </c:pt>
                <c:pt idx="241">
                  <c:v>7.452</c:v>
                </c:pt>
                <c:pt idx="242">
                  <c:v>7.516</c:v>
                </c:pt>
                <c:pt idx="243">
                  <c:v>8.4139999999999997</c:v>
                </c:pt>
                <c:pt idx="244">
                  <c:v>7.0359999999999996</c:v>
                </c:pt>
                <c:pt idx="245">
                  <c:v>7.077</c:v>
                </c:pt>
                <c:pt idx="246">
                  <c:v>6.63</c:v>
                </c:pt>
                <c:pt idx="247">
                  <c:v>6.5519999999999996</c:v>
                </c:pt>
                <c:pt idx="248">
                  <c:v>6.8879999999999999</c:v>
                </c:pt>
                <c:pt idx="249">
                  <c:v>8.0640000000000001</c:v>
                </c:pt>
                <c:pt idx="250">
                  <c:v>7.2670000000000003</c:v>
                </c:pt>
                <c:pt idx="251">
                  <c:v>6.4489999999999998</c:v>
                </c:pt>
                <c:pt idx="252">
                  <c:v>6.2389999999999999</c:v>
                </c:pt>
                <c:pt idx="253">
                  <c:v>5.6589999999999998</c:v>
                </c:pt>
                <c:pt idx="254">
                  <c:v>5.7130000000000001</c:v>
                </c:pt>
                <c:pt idx="255">
                  <c:v>5.57</c:v>
                </c:pt>
                <c:pt idx="256">
                  <c:v>5.1909999999999998</c:v>
                </c:pt>
                <c:pt idx="257">
                  <c:v>5.0579999999999998</c:v>
                </c:pt>
                <c:pt idx="258">
                  <c:v>4.8470000000000004</c:v>
                </c:pt>
                <c:pt idx="259">
                  <c:v>4.8719999999999999</c:v>
                </c:pt>
                <c:pt idx="260">
                  <c:v>4.6890000000000001</c:v>
                </c:pt>
                <c:pt idx="261">
                  <c:v>4.5839999999999996</c:v>
                </c:pt>
                <c:pt idx="262">
                  <c:v>4.1609999999999996</c:v>
                </c:pt>
                <c:pt idx="263">
                  <c:v>4.0830000000000002</c:v>
                </c:pt>
                <c:pt idx="264">
                  <c:v>4.141</c:v>
                </c:pt>
                <c:pt idx="265">
                  <c:v>4.1310000000000002</c:v>
                </c:pt>
                <c:pt idx="266">
                  <c:v>3.8380000000000001</c:v>
                </c:pt>
                <c:pt idx="267">
                  <c:v>3.7130000000000001</c:v>
                </c:pt>
                <c:pt idx="268">
                  <c:v>3.5649999999999999</c:v>
                </c:pt>
                <c:pt idx="269">
                  <c:v>3.4969999999999999</c:v>
                </c:pt>
                <c:pt idx="270">
                  <c:v>3.3820000000000001</c:v>
                </c:pt>
                <c:pt idx="271">
                  <c:v>3.0470000000000002</c:v>
                </c:pt>
                <c:pt idx="272">
                  <c:v>3.0070000000000001</c:v>
                </c:pt>
              </c:numCache>
            </c:numRef>
          </c:xVal>
          <c:yVal>
            <c:numRef>
              <c:f>'2015_power'!$D$6:$D$309</c:f>
              <c:numCache>
                <c:formatCode>0.00</c:formatCode>
                <c:ptCount val="304"/>
                <c:pt idx="0">
                  <c:v>116.827</c:v>
                </c:pt>
                <c:pt idx="1">
                  <c:v>116.80699999999999</c:v>
                </c:pt>
                <c:pt idx="2">
                  <c:v>116.797</c:v>
                </c:pt>
                <c:pt idx="3">
                  <c:v>116.78699999999999</c:v>
                </c:pt>
                <c:pt idx="4">
                  <c:v>116.827</c:v>
                </c:pt>
                <c:pt idx="5">
                  <c:v>116.78699999999999</c:v>
                </c:pt>
                <c:pt idx="6">
                  <c:v>116.77699999999999</c:v>
                </c:pt>
                <c:pt idx="7">
                  <c:v>116.767</c:v>
                </c:pt>
                <c:pt idx="8">
                  <c:v>116.77699999999999</c:v>
                </c:pt>
                <c:pt idx="9">
                  <c:v>116.77699999999999</c:v>
                </c:pt>
                <c:pt idx="10">
                  <c:v>116.70699999999999</c:v>
                </c:pt>
                <c:pt idx="11">
                  <c:v>116.84699999999999</c:v>
                </c:pt>
                <c:pt idx="12">
                  <c:v>116.92699999999999</c:v>
                </c:pt>
                <c:pt idx="13">
                  <c:v>116.80699999999999</c:v>
                </c:pt>
                <c:pt idx="14">
                  <c:v>116.857</c:v>
                </c:pt>
                <c:pt idx="15">
                  <c:v>116.84699999999999</c:v>
                </c:pt>
                <c:pt idx="16">
                  <c:v>116.78699999999999</c:v>
                </c:pt>
                <c:pt idx="17">
                  <c:v>116.797</c:v>
                </c:pt>
                <c:pt idx="18">
                  <c:v>116.767</c:v>
                </c:pt>
                <c:pt idx="19">
                  <c:v>116.827</c:v>
                </c:pt>
                <c:pt idx="20">
                  <c:v>116.797</c:v>
                </c:pt>
                <c:pt idx="21">
                  <c:v>116.80699999999999</c:v>
                </c:pt>
                <c:pt idx="22">
                  <c:v>116.84699999999999</c:v>
                </c:pt>
                <c:pt idx="23">
                  <c:v>116.877</c:v>
                </c:pt>
                <c:pt idx="24">
                  <c:v>116.84699999999999</c:v>
                </c:pt>
                <c:pt idx="25">
                  <c:v>116.937</c:v>
                </c:pt>
                <c:pt idx="26">
                  <c:v>116.91699999999999</c:v>
                </c:pt>
                <c:pt idx="27">
                  <c:v>116.98699999999999</c:v>
                </c:pt>
                <c:pt idx="28">
                  <c:v>117.64699999999999</c:v>
                </c:pt>
                <c:pt idx="29">
                  <c:v>117.157</c:v>
                </c:pt>
                <c:pt idx="30">
                  <c:v>117.06699999999999</c:v>
                </c:pt>
                <c:pt idx="31">
                  <c:v>116.94699999999999</c:v>
                </c:pt>
                <c:pt idx="32">
                  <c:v>117.047</c:v>
                </c:pt>
                <c:pt idx="33">
                  <c:v>117.16699999999999</c:v>
                </c:pt>
                <c:pt idx="34">
                  <c:v>117.17699999999999</c:v>
                </c:pt>
                <c:pt idx="35">
                  <c:v>117.06699999999999</c:v>
                </c:pt>
                <c:pt idx="36">
                  <c:v>116.98699999999999</c:v>
                </c:pt>
                <c:pt idx="37">
                  <c:v>116.95699999999999</c:v>
                </c:pt>
                <c:pt idx="38">
                  <c:v>116.887</c:v>
                </c:pt>
                <c:pt idx="39">
                  <c:v>116.877</c:v>
                </c:pt>
                <c:pt idx="40">
                  <c:v>116.857</c:v>
                </c:pt>
                <c:pt idx="41">
                  <c:v>116.857</c:v>
                </c:pt>
                <c:pt idx="42">
                  <c:v>116.84699999999999</c:v>
                </c:pt>
                <c:pt idx="43">
                  <c:v>116.887</c:v>
                </c:pt>
                <c:pt idx="44">
                  <c:v>117.047</c:v>
                </c:pt>
                <c:pt idx="45">
                  <c:v>116.91699999999999</c:v>
                </c:pt>
                <c:pt idx="46">
                  <c:v>116.94699999999999</c:v>
                </c:pt>
                <c:pt idx="47">
                  <c:v>117.06699999999999</c:v>
                </c:pt>
                <c:pt idx="48">
                  <c:v>116.97699999999999</c:v>
                </c:pt>
                <c:pt idx="49">
                  <c:v>117.00699999999999</c:v>
                </c:pt>
                <c:pt idx="50">
                  <c:v>117.047</c:v>
                </c:pt>
                <c:pt idx="51">
                  <c:v>117.017</c:v>
                </c:pt>
                <c:pt idx="52">
                  <c:v>117.107</c:v>
                </c:pt>
                <c:pt idx="53">
                  <c:v>117.06699999999999</c:v>
                </c:pt>
                <c:pt idx="54">
                  <c:v>116.997</c:v>
                </c:pt>
                <c:pt idx="55">
                  <c:v>116.98699999999999</c:v>
                </c:pt>
                <c:pt idx="56">
                  <c:v>116.95699999999999</c:v>
                </c:pt>
                <c:pt idx="57">
                  <c:v>116.92699999999999</c:v>
                </c:pt>
                <c:pt idx="58">
                  <c:v>116.907</c:v>
                </c:pt>
                <c:pt idx="59">
                  <c:v>116.89699999999999</c:v>
                </c:pt>
                <c:pt idx="60">
                  <c:v>116.857</c:v>
                </c:pt>
                <c:pt idx="61">
                  <c:v>116.84699999999999</c:v>
                </c:pt>
                <c:pt idx="62">
                  <c:v>116.827</c:v>
                </c:pt>
                <c:pt idx="63">
                  <c:v>116.827</c:v>
                </c:pt>
                <c:pt idx="64">
                  <c:v>116.81699999999999</c:v>
                </c:pt>
                <c:pt idx="65">
                  <c:v>116.81699999999999</c:v>
                </c:pt>
                <c:pt idx="66">
                  <c:v>116.80699999999999</c:v>
                </c:pt>
                <c:pt idx="67">
                  <c:v>116.827</c:v>
                </c:pt>
                <c:pt idx="68">
                  <c:v>116.857</c:v>
                </c:pt>
                <c:pt idx="69">
                  <c:v>116.83699999999999</c:v>
                </c:pt>
                <c:pt idx="70">
                  <c:v>116.81699999999999</c:v>
                </c:pt>
                <c:pt idx="71">
                  <c:v>116.857</c:v>
                </c:pt>
                <c:pt idx="72">
                  <c:v>116.907</c:v>
                </c:pt>
                <c:pt idx="73">
                  <c:v>116.92699999999999</c:v>
                </c:pt>
                <c:pt idx="74">
                  <c:v>116.907</c:v>
                </c:pt>
                <c:pt idx="75">
                  <c:v>116.827</c:v>
                </c:pt>
                <c:pt idx="76">
                  <c:v>116.887</c:v>
                </c:pt>
                <c:pt idx="77">
                  <c:v>116.89699999999999</c:v>
                </c:pt>
                <c:pt idx="78">
                  <c:v>116.857</c:v>
                </c:pt>
                <c:pt idx="79">
                  <c:v>116.827</c:v>
                </c:pt>
                <c:pt idx="80">
                  <c:v>116.81699999999999</c:v>
                </c:pt>
                <c:pt idx="81">
                  <c:v>116.857</c:v>
                </c:pt>
                <c:pt idx="82">
                  <c:v>116.827</c:v>
                </c:pt>
                <c:pt idx="83">
                  <c:v>116.877</c:v>
                </c:pt>
                <c:pt idx="84">
                  <c:v>116.887</c:v>
                </c:pt>
                <c:pt idx="85">
                  <c:v>116.84699999999999</c:v>
                </c:pt>
                <c:pt idx="86">
                  <c:v>116.81699999999999</c:v>
                </c:pt>
                <c:pt idx="87">
                  <c:v>117.00699999999999</c:v>
                </c:pt>
                <c:pt idx="88">
                  <c:v>116.89699999999999</c:v>
                </c:pt>
                <c:pt idx="89">
                  <c:v>116.86699999999999</c:v>
                </c:pt>
                <c:pt idx="90">
                  <c:v>116.887</c:v>
                </c:pt>
                <c:pt idx="91">
                  <c:v>116.86699999999999</c:v>
                </c:pt>
                <c:pt idx="92">
                  <c:v>116.95699999999999</c:v>
                </c:pt>
                <c:pt idx="93">
                  <c:v>116.91699999999999</c:v>
                </c:pt>
                <c:pt idx="94">
                  <c:v>116.92699999999999</c:v>
                </c:pt>
                <c:pt idx="95">
                  <c:v>117.00699999999999</c:v>
                </c:pt>
                <c:pt idx="96">
                  <c:v>116.937</c:v>
                </c:pt>
                <c:pt idx="97">
                  <c:v>116.91699999999999</c:v>
                </c:pt>
                <c:pt idx="98">
                  <c:v>116.95699999999999</c:v>
                </c:pt>
                <c:pt idx="99">
                  <c:v>116.907</c:v>
                </c:pt>
                <c:pt idx="100">
                  <c:v>116.967</c:v>
                </c:pt>
                <c:pt idx="101">
                  <c:v>116.98699999999999</c:v>
                </c:pt>
                <c:pt idx="102">
                  <c:v>117.047</c:v>
                </c:pt>
                <c:pt idx="103">
                  <c:v>116.967</c:v>
                </c:pt>
                <c:pt idx="104">
                  <c:v>116.92699999999999</c:v>
                </c:pt>
                <c:pt idx="105">
                  <c:v>117.00699999999999</c:v>
                </c:pt>
                <c:pt idx="106">
                  <c:v>116.95699999999999</c:v>
                </c:pt>
                <c:pt idx="107">
                  <c:v>116.94699999999999</c:v>
                </c:pt>
                <c:pt idx="108">
                  <c:v>116.95699999999999</c:v>
                </c:pt>
                <c:pt idx="109">
                  <c:v>116.967</c:v>
                </c:pt>
                <c:pt idx="110">
                  <c:v>116.907</c:v>
                </c:pt>
                <c:pt idx="111">
                  <c:v>116.89699999999999</c:v>
                </c:pt>
                <c:pt idx="112">
                  <c:v>117.017</c:v>
                </c:pt>
                <c:pt idx="113">
                  <c:v>116.937</c:v>
                </c:pt>
                <c:pt idx="114">
                  <c:v>116.92699999999999</c:v>
                </c:pt>
                <c:pt idx="115">
                  <c:v>117.00699999999999</c:v>
                </c:pt>
                <c:pt idx="116">
                  <c:v>117.16699999999999</c:v>
                </c:pt>
                <c:pt idx="117">
                  <c:v>117.16699999999999</c:v>
                </c:pt>
                <c:pt idx="118">
                  <c:v>117.06699999999999</c:v>
                </c:pt>
                <c:pt idx="119">
                  <c:v>117.03699999999999</c:v>
                </c:pt>
                <c:pt idx="120">
                  <c:v>117.03699999999999</c:v>
                </c:pt>
                <c:pt idx="121">
                  <c:v>116.997</c:v>
                </c:pt>
                <c:pt idx="122">
                  <c:v>117.14699999999999</c:v>
                </c:pt>
                <c:pt idx="123">
                  <c:v>117.047</c:v>
                </c:pt>
                <c:pt idx="124">
                  <c:v>117.03699999999999</c:v>
                </c:pt>
                <c:pt idx="125">
                  <c:v>116.997</c:v>
                </c:pt>
                <c:pt idx="126">
                  <c:v>117.047</c:v>
                </c:pt>
                <c:pt idx="127">
                  <c:v>116.98699999999999</c:v>
                </c:pt>
                <c:pt idx="128">
                  <c:v>116.95699999999999</c:v>
                </c:pt>
                <c:pt idx="129">
                  <c:v>116.97699999999999</c:v>
                </c:pt>
                <c:pt idx="130">
                  <c:v>117.14699999999999</c:v>
                </c:pt>
                <c:pt idx="131">
                  <c:v>117.00699999999999</c:v>
                </c:pt>
                <c:pt idx="132">
                  <c:v>116.97699999999999</c:v>
                </c:pt>
                <c:pt idx="133">
                  <c:v>116.94699999999999</c:v>
                </c:pt>
                <c:pt idx="134">
                  <c:v>116.94699999999999</c:v>
                </c:pt>
                <c:pt idx="135">
                  <c:v>117.03699999999999</c:v>
                </c:pt>
                <c:pt idx="136">
                  <c:v>117.00699999999999</c:v>
                </c:pt>
                <c:pt idx="137">
                  <c:v>116.97699999999999</c:v>
                </c:pt>
                <c:pt idx="138">
                  <c:v>117.00699999999999</c:v>
                </c:pt>
                <c:pt idx="139">
                  <c:v>116.937</c:v>
                </c:pt>
                <c:pt idx="140">
                  <c:v>116.997</c:v>
                </c:pt>
                <c:pt idx="141">
                  <c:v>117.08699999999999</c:v>
                </c:pt>
                <c:pt idx="142">
                  <c:v>117.06699999999999</c:v>
                </c:pt>
                <c:pt idx="143">
                  <c:v>117.137</c:v>
                </c:pt>
                <c:pt idx="144">
                  <c:v>117.48699999999999</c:v>
                </c:pt>
                <c:pt idx="145">
                  <c:v>117.28699999999999</c:v>
                </c:pt>
                <c:pt idx="146">
                  <c:v>117.25699999999999</c:v>
                </c:pt>
                <c:pt idx="147">
                  <c:v>117.28699999999999</c:v>
                </c:pt>
                <c:pt idx="148">
                  <c:v>117.44699999999999</c:v>
                </c:pt>
                <c:pt idx="149">
                  <c:v>117.30699999999999</c:v>
                </c:pt>
                <c:pt idx="150">
                  <c:v>117.267</c:v>
                </c:pt>
                <c:pt idx="151">
                  <c:v>117.217</c:v>
                </c:pt>
                <c:pt idx="152">
                  <c:v>117.157</c:v>
                </c:pt>
                <c:pt idx="153">
                  <c:v>117.127</c:v>
                </c:pt>
                <c:pt idx="154">
                  <c:v>117.11699999999999</c:v>
                </c:pt>
                <c:pt idx="155">
                  <c:v>117.077</c:v>
                </c:pt>
                <c:pt idx="156">
                  <c:v>117.107</c:v>
                </c:pt>
                <c:pt idx="157">
                  <c:v>117.157</c:v>
                </c:pt>
                <c:pt idx="158">
                  <c:v>117.11699999999999</c:v>
                </c:pt>
                <c:pt idx="159">
                  <c:v>117.09699999999999</c:v>
                </c:pt>
                <c:pt idx="160">
                  <c:v>117.06699999999999</c:v>
                </c:pt>
                <c:pt idx="161">
                  <c:v>117.06699999999999</c:v>
                </c:pt>
                <c:pt idx="162">
                  <c:v>117.14699999999999</c:v>
                </c:pt>
                <c:pt idx="163">
                  <c:v>117.27699999999999</c:v>
                </c:pt>
                <c:pt idx="164">
                  <c:v>117.47699999999999</c:v>
                </c:pt>
                <c:pt idx="165">
                  <c:v>117.52699999999999</c:v>
                </c:pt>
                <c:pt idx="166">
                  <c:v>117.497</c:v>
                </c:pt>
                <c:pt idx="167">
                  <c:v>117.45699999999999</c:v>
                </c:pt>
                <c:pt idx="168">
                  <c:v>117.437</c:v>
                </c:pt>
                <c:pt idx="169">
                  <c:v>117.48699999999999</c:v>
                </c:pt>
                <c:pt idx="170">
                  <c:v>117.47699999999999</c:v>
                </c:pt>
                <c:pt idx="171">
                  <c:v>117.45699999999999</c:v>
                </c:pt>
                <c:pt idx="172">
                  <c:v>117.23699999999999</c:v>
                </c:pt>
                <c:pt idx="173">
                  <c:v>117.247</c:v>
                </c:pt>
                <c:pt idx="174">
                  <c:v>117.33699999999999</c:v>
                </c:pt>
                <c:pt idx="175">
                  <c:v>117.437</c:v>
                </c:pt>
                <c:pt idx="176">
                  <c:v>117.27699999999999</c:v>
                </c:pt>
                <c:pt idx="177">
                  <c:v>117.23699999999999</c:v>
                </c:pt>
                <c:pt idx="178">
                  <c:v>117.45699999999999</c:v>
                </c:pt>
                <c:pt idx="179">
                  <c:v>117.33699999999999</c:v>
                </c:pt>
                <c:pt idx="180">
                  <c:v>117.267</c:v>
                </c:pt>
                <c:pt idx="181">
                  <c:v>117.17699999999999</c:v>
                </c:pt>
                <c:pt idx="182">
                  <c:v>117.157</c:v>
                </c:pt>
                <c:pt idx="183">
                  <c:v>117.27699999999999</c:v>
                </c:pt>
                <c:pt idx="184">
                  <c:v>117.17699999999999</c:v>
                </c:pt>
                <c:pt idx="185">
                  <c:v>117.157</c:v>
                </c:pt>
                <c:pt idx="186">
                  <c:v>117.127</c:v>
                </c:pt>
                <c:pt idx="187">
                  <c:v>117.157</c:v>
                </c:pt>
                <c:pt idx="188">
                  <c:v>117.14699999999999</c:v>
                </c:pt>
                <c:pt idx="189">
                  <c:v>117.127</c:v>
                </c:pt>
                <c:pt idx="190">
                  <c:v>117.09699999999999</c:v>
                </c:pt>
                <c:pt idx="191">
                  <c:v>117.157</c:v>
                </c:pt>
                <c:pt idx="192">
                  <c:v>117.17699999999999</c:v>
                </c:pt>
                <c:pt idx="193">
                  <c:v>117.11699999999999</c:v>
                </c:pt>
                <c:pt idx="194">
                  <c:v>117.08699999999999</c:v>
                </c:pt>
                <c:pt idx="195">
                  <c:v>117.077</c:v>
                </c:pt>
                <c:pt idx="196">
                  <c:v>117.06699999999999</c:v>
                </c:pt>
                <c:pt idx="197">
                  <c:v>117.05699999999999</c:v>
                </c:pt>
                <c:pt idx="198">
                  <c:v>117.02699999999999</c:v>
                </c:pt>
                <c:pt idx="199">
                  <c:v>117.017</c:v>
                </c:pt>
                <c:pt idx="200">
                  <c:v>117.00699999999999</c:v>
                </c:pt>
                <c:pt idx="201">
                  <c:v>117.547</c:v>
                </c:pt>
                <c:pt idx="202">
                  <c:v>117.14699999999999</c:v>
                </c:pt>
                <c:pt idx="203">
                  <c:v>117.08699999999999</c:v>
                </c:pt>
                <c:pt idx="204">
                  <c:v>117.077</c:v>
                </c:pt>
                <c:pt idx="205">
                  <c:v>117.047</c:v>
                </c:pt>
                <c:pt idx="206">
                  <c:v>117.02699999999999</c:v>
                </c:pt>
                <c:pt idx="207">
                  <c:v>116.98699999999999</c:v>
                </c:pt>
                <c:pt idx="208">
                  <c:v>116.97699999999999</c:v>
                </c:pt>
                <c:pt idx="209">
                  <c:v>116.97699999999999</c:v>
                </c:pt>
                <c:pt idx="210">
                  <c:v>116.967</c:v>
                </c:pt>
                <c:pt idx="211">
                  <c:v>116.95699999999999</c:v>
                </c:pt>
                <c:pt idx="212">
                  <c:v>116.94699999999999</c:v>
                </c:pt>
                <c:pt idx="213">
                  <c:v>116.937</c:v>
                </c:pt>
                <c:pt idx="214">
                  <c:v>116.937</c:v>
                </c:pt>
                <c:pt idx="215">
                  <c:v>116.95699999999999</c:v>
                </c:pt>
                <c:pt idx="216">
                  <c:v>116.967</c:v>
                </c:pt>
                <c:pt idx="217">
                  <c:v>117.00699999999999</c:v>
                </c:pt>
                <c:pt idx="218">
                  <c:v>117.02699999999999</c:v>
                </c:pt>
                <c:pt idx="219">
                  <c:v>116.967</c:v>
                </c:pt>
                <c:pt idx="220">
                  <c:v>116.95699999999999</c:v>
                </c:pt>
                <c:pt idx="221">
                  <c:v>116.94699999999999</c:v>
                </c:pt>
                <c:pt idx="222">
                  <c:v>116.95699999999999</c:v>
                </c:pt>
                <c:pt idx="223">
                  <c:v>116.92699999999999</c:v>
                </c:pt>
                <c:pt idx="224">
                  <c:v>116.937</c:v>
                </c:pt>
                <c:pt idx="225">
                  <c:v>116.937</c:v>
                </c:pt>
                <c:pt idx="226">
                  <c:v>116.92699999999999</c:v>
                </c:pt>
                <c:pt idx="227">
                  <c:v>116.97699999999999</c:v>
                </c:pt>
                <c:pt idx="228">
                  <c:v>116.92699999999999</c:v>
                </c:pt>
                <c:pt idx="229">
                  <c:v>116.91699999999999</c:v>
                </c:pt>
                <c:pt idx="230">
                  <c:v>116.907</c:v>
                </c:pt>
                <c:pt idx="231">
                  <c:v>116.907</c:v>
                </c:pt>
                <c:pt idx="232">
                  <c:v>116.92699999999999</c:v>
                </c:pt>
                <c:pt idx="233">
                  <c:v>116.937</c:v>
                </c:pt>
                <c:pt idx="234">
                  <c:v>116.907</c:v>
                </c:pt>
                <c:pt idx="235">
                  <c:v>116.89699999999999</c:v>
                </c:pt>
                <c:pt idx="236">
                  <c:v>116.89699999999999</c:v>
                </c:pt>
                <c:pt idx="237">
                  <c:v>116.887</c:v>
                </c:pt>
                <c:pt idx="238">
                  <c:v>116.907</c:v>
                </c:pt>
                <c:pt idx="239">
                  <c:v>116.887</c:v>
                </c:pt>
                <c:pt idx="240">
                  <c:v>116.877</c:v>
                </c:pt>
                <c:pt idx="241">
                  <c:v>116.86699999999999</c:v>
                </c:pt>
                <c:pt idx="242">
                  <c:v>116.86699999999999</c:v>
                </c:pt>
                <c:pt idx="243">
                  <c:v>116.877</c:v>
                </c:pt>
                <c:pt idx="244">
                  <c:v>116.857</c:v>
                </c:pt>
                <c:pt idx="245">
                  <c:v>116.857</c:v>
                </c:pt>
                <c:pt idx="246">
                  <c:v>116.857</c:v>
                </c:pt>
                <c:pt idx="247">
                  <c:v>116.857</c:v>
                </c:pt>
                <c:pt idx="248">
                  <c:v>116.857</c:v>
                </c:pt>
                <c:pt idx="249">
                  <c:v>116.86699999999999</c:v>
                </c:pt>
                <c:pt idx="250">
                  <c:v>116.857</c:v>
                </c:pt>
                <c:pt idx="251">
                  <c:v>116.84699999999999</c:v>
                </c:pt>
                <c:pt idx="252">
                  <c:v>116.84699999999999</c:v>
                </c:pt>
                <c:pt idx="253">
                  <c:v>116.83699999999999</c:v>
                </c:pt>
                <c:pt idx="254">
                  <c:v>116.83699999999999</c:v>
                </c:pt>
                <c:pt idx="255">
                  <c:v>116.83699999999999</c:v>
                </c:pt>
                <c:pt idx="256">
                  <c:v>116.827</c:v>
                </c:pt>
                <c:pt idx="257">
                  <c:v>116.827</c:v>
                </c:pt>
                <c:pt idx="258">
                  <c:v>116.827</c:v>
                </c:pt>
                <c:pt idx="259">
                  <c:v>116.81699999999999</c:v>
                </c:pt>
                <c:pt idx="260">
                  <c:v>116.81699999999999</c:v>
                </c:pt>
                <c:pt idx="261">
                  <c:v>116.81699999999999</c:v>
                </c:pt>
                <c:pt idx="262">
                  <c:v>116.80699999999999</c:v>
                </c:pt>
                <c:pt idx="263">
                  <c:v>116.80699999999999</c:v>
                </c:pt>
                <c:pt idx="264">
                  <c:v>116.797</c:v>
                </c:pt>
                <c:pt idx="265">
                  <c:v>116.797</c:v>
                </c:pt>
                <c:pt idx="266">
                  <c:v>116.797</c:v>
                </c:pt>
                <c:pt idx="267">
                  <c:v>116.78699999999999</c:v>
                </c:pt>
                <c:pt idx="268">
                  <c:v>116.78699999999999</c:v>
                </c:pt>
                <c:pt idx="269">
                  <c:v>116.78699999999999</c:v>
                </c:pt>
                <c:pt idx="270">
                  <c:v>116.78699999999999</c:v>
                </c:pt>
                <c:pt idx="271">
                  <c:v>116.77699999999999</c:v>
                </c:pt>
                <c:pt idx="272">
                  <c:v>116.77699999999999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618816"/>
        <c:axId val="260622624"/>
      </c:scatterChart>
      <c:valAx>
        <c:axId val="26061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622624"/>
        <c:crosses val="autoZero"/>
        <c:crossBetween val="midCat"/>
      </c:valAx>
      <c:valAx>
        <c:axId val="26062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618816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'2015_power'!$A$1:$A$2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6.6594563181136936E-3"/>
                  <c:y val="-0.170833689164610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'2015_power'!$C$6:$C$189</c:f>
              <c:numCache>
                <c:formatCode>0.000</c:formatCode>
                <c:ptCount val="184"/>
                <c:pt idx="0">
                  <c:v>8.5609999999999999</c:v>
                </c:pt>
                <c:pt idx="1">
                  <c:v>7.117</c:v>
                </c:pt>
                <c:pt idx="2">
                  <c:v>6.3949999999999996</c:v>
                </c:pt>
                <c:pt idx="3">
                  <c:v>5.9530000000000003</c:v>
                </c:pt>
                <c:pt idx="4">
                  <c:v>8.1430000000000007</c:v>
                </c:pt>
                <c:pt idx="5">
                  <c:v>5.415</c:v>
                </c:pt>
                <c:pt idx="6">
                  <c:v>5.28</c:v>
                </c:pt>
                <c:pt idx="7">
                  <c:v>4.8879999999999999</c:v>
                </c:pt>
                <c:pt idx="8">
                  <c:v>5.5869999999999997</c:v>
                </c:pt>
                <c:pt idx="9">
                  <c:v>5.5519999999999996</c:v>
                </c:pt>
                <c:pt idx="10">
                  <c:v>5.7629999999999999</c:v>
                </c:pt>
                <c:pt idx="11">
                  <c:v>9.1140000000000008</c:v>
                </c:pt>
                <c:pt idx="12">
                  <c:v>13.464</c:v>
                </c:pt>
                <c:pt idx="13">
                  <c:v>7.4850000000000003</c:v>
                </c:pt>
                <c:pt idx="14">
                  <c:v>9.7249999999999996</c:v>
                </c:pt>
                <c:pt idx="15">
                  <c:v>8.7940000000000005</c:v>
                </c:pt>
                <c:pt idx="16">
                  <c:v>6.4340000000000002</c:v>
                </c:pt>
                <c:pt idx="17">
                  <c:v>7.1959999999999997</c:v>
                </c:pt>
                <c:pt idx="18">
                  <c:v>5.7069999999999999</c:v>
                </c:pt>
                <c:pt idx="19">
                  <c:v>7.9820000000000002</c:v>
                </c:pt>
                <c:pt idx="20">
                  <c:v>7.1710000000000003</c:v>
                </c:pt>
                <c:pt idx="21">
                  <c:v>7.976</c:v>
                </c:pt>
                <c:pt idx="22">
                  <c:v>9.1240000000000006</c:v>
                </c:pt>
                <c:pt idx="23">
                  <c:v>10.696</c:v>
                </c:pt>
                <c:pt idx="24">
                  <c:v>9.2750000000000004</c:v>
                </c:pt>
                <c:pt idx="25">
                  <c:v>13.362</c:v>
                </c:pt>
                <c:pt idx="26">
                  <c:v>12.88</c:v>
                </c:pt>
                <c:pt idx="27">
                  <c:v>17.056999999999999</c:v>
                </c:pt>
                <c:pt idx="28">
                  <c:v>106.11799999999999</c:v>
                </c:pt>
                <c:pt idx="29">
                  <c:v>28.513999999999999</c:v>
                </c:pt>
                <c:pt idx="30">
                  <c:v>23.564</c:v>
                </c:pt>
                <c:pt idx="31">
                  <c:v>15.118</c:v>
                </c:pt>
                <c:pt idx="32">
                  <c:v>21.465</c:v>
                </c:pt>
                <c:pt idx="33">
                  <c:v>31.876000000000001</c:v>
                </c:pt>
                <c:pt idx="34">
                  <c:v>33.652000000000001</c:v>
                </c:pt>
                <c:pt idx="35">
                  <c:v>22.181000000000001</c:v>
                </c:pt>
                <c:pt idx="36">
                  <c:v>17.265000000000001</c:v>
                </c:pt>
                <c:pt idx="37">
                  <c:v>14.387</c:v>
                </c:pt>
                <c:pt idx="38">
                  <c:v>11.14</c:v>
                </c:pt>
                <c:pt idx="39">
                  <c:v>10.499000000000001</c:v>
                </c:pt>
                <c:pt idx="40">
                  <c:v>9.64</c:v>
                </c:pt>
                <c:pt idx="41">
                  <c:v>9.7609999999999992</c:v>
                </c:pt>
                <c:pt idx="42">
                  <c:v>8.8339999999999996</c:v>
                </c:pt>
                <c:pt idx="43">
                  <c:v>11.673</c:v>
                </c:pt>
                <c:pt idx="44">
                  <c:v>21.93</c:v>
                </c:pt>
                <c:pt idx="45">
                  <c:v>13.577</c:v>
                </c:pt>
                <c:pt idx="46">
                  <c:v>15.942</c:v>
                </c:pt>
                <c:pt idx="47">
                  <c:v>24.206</c:v>
                </c:pt>
                <c:pt idx="48">
                  <c:v>16.425999999999998</c:v>
                </c:pt>
                <c:pt idx="49">
                  <c:v>19.41</c:v>
                </c:pt>
                <c:pt idx="50">
                  <c:v>24.221</c:v>
                </c:pt>
                <c:pt idx="51">
                  <c:v>20.215</c:v>
                </c:pt>
                <c:pt idx="52">
                  <c:v>30.015999999999998</c:v>
                </c:pt>
                <c:pt idx="53">
                  <c:v>25.219000000000001</c:v>
                </c:pt>
                <c:pt idx="54">
                  <c:v>16.923999999999999</c:v>
                </c:pt>
                <c:pt idx="55">
                  <c:v>16.786000000000001</c:v>
                </c:pt>
                <c:pt idx="56">
                  <c:v>14.416</c:v>
                </c:pt>
                <c:pt idx="57">
                  <c:v>12.903</c:v>
                </c:pt>
                <c:pt idx="58">
                  <c:v>12.122</c:v>
                </c:pt>
                <c:pt idx="59">
                  <c:v>11.105</c:v>
                </c:pt>
                <c:pt idx="60">
                  <c:v>9.9849999999999994</c:v>
                </c:pt>
                <c:pt idx="61">
                  <c:v>9.0389999999999997</c:v>
                </c:pt>
                <c:pt idx="62">
                  <c:v>9.0210000000000008</c:v>
                </c:pt>
                <c:pt idx="63">
                  <c:v>8.4700000000000006</c:v>
                </c:pt>
                <c:pt idx="64">
                  <c:v>8.048</c:v>
                </c:pt>
                <c:pt idx="65">
                  <c:v>7.72</c:v>
                </c:pt>
                <c:pt idx="66">
                  <c:v>7.3559999999999999</c:v>
                </c:pt>
                <c:pt idx="67">
                  <c:v>9.077</c:v>
                </c:pt>
                <c:pt idx="68">
                  <c:v>10.285</c:v>
                </c:pt>
                <c:pt idx="69">
                  <c:v>9.109</c:v>
                </c:pt>
                <c:pt idx="70">
                  <c:v>8.3840000000000003</c:v>
                </c:pt>
                <c:pt idx="71">
                  <c:v>10.776999999999999</c:v>
                </c:pt>
                <c:pt idx="72">
                  <c:v>13.332000000000001</c:v>
                </c:pt>
                <c:pt idx="73">
                  <c:v>13.852</c:v>
                </c:pt>
                <c:pt idx="74">
                  <c:v>12.956</c:v>
                </c:pt>
                <c:pt idx="75">
                  <c:v>8.6319999999999997</c:v>
                </c:pt>
                <c:pt idx="76">
                  <c:v>12.22</c:v>
                </c:pt>
                <c:pt idx="77">
                  <c:v>13.55</c:v>
                </c:pt>
                <c:pt idx="78">
                  <c:v>9.8740000000000006</c:v>
                </c:pt>
                <c:pt idx="79">
                  <c:v>8.3849999999999998</c:v>
                </c:pt>
                <c:pt idx="80">
                  <c:v>7.6269999999999998</c:v>
                </c:pt>
                <c:pt idx="81">
                  <c:v>9.93</c:v>
                </c:pt>
                <c:pt idx="82">
                  <c:v>8.3130000000000006</c:v>
                </c:pt>
                <c:pt idx="83">
                  <c:v>13.17</c:v>
                </c:pt>
                <c:pt idx="84">
                  <c:v>14.493</c:v>
                </c:pt>
                <c:pt idx="85">
                  <c:v>9.6780000000000008</c:v>
                </c:pt>
                <c:pt idx="86">
                  <c:v>8.5570000000000004</c:v>
                </c:pt>
                <c:pt idx="87">
                  <c:v>18.303999999999998</c:v>
                </c:pt>
                <c:pt idx="88">
                  <c:v>11.464</c:v>
                </c:pt>
                <c:pt idx="89">
                  <c:v>9.484</c:v>
                </c:pt>
                <c:pt idx="90">
                  <c:v>10.826000000000001</c:v>
                </c:pt>
                <c:pt idx="91">
                  <c:v>9.9710000000000001</c:v>
                </c:pt>
                <c:pt idx="92">
                  <c:v>15.86</c:v>
                </c:pt>
                <c:pt idx="93">
                  <c:v>12.984999999999999</c:v>
                </c:pt>
                <c:pt idx="94">
                  <c:v>13.994</c:v>
                </c:pt>
                <c:pt idx="95">
                  <c:v>19.006</c:v>
                </c:pt>
                <c:pt idx="96">
                  <c:v>14.813000000000001</c:v>
                </c:pt>
                <c:pt idx="97">
                  <c:v>12.685</c:v>
                </c:pt>
                <c:pt idx="98">
                  <c:v>15.28</c:v>
                </c:pt>
                <c:pt idx="99">
                  <c:v>12.079000000000001</c:v>
                </c:pt>
                <c:pt idx="100">
                  <c:v>16.419</c:v>
                </c:pt>
                <c:pt idx="101">
                  <c:v>18.602</c:v>
                </c:pt>
                <c:pt idx="102">
                  <c:v>24.181999999999999</c:v>
                </c:pt>
                <c:pt idx="103">
                  <c:v>15.766</c:v>
                </c:pt>
                <c:pt idx="104">
                  <c:v>13.718</c:v>
                </c:pt>
                <c:pt idx="105">
                  <c:v>19.510999999999999</c:v>
                </c:pt>
                <c:pt idx="106">
                  <c:v>14.837</c:v>
                </c:pt>
                <c:pt idx="107">
                  <c:v>22.635999999999999</c:v>
                </c:pt>
                <c:pt idx="108">
                  <c:v>15.209</c:v>
                </c:pt>
                <c:pt idx="109">
                  <c:v>17.169</c:v>
                </c:pt>
                <c:pt idx="110">
                  <c:v>12.567</c:v>
                </c:pt>
                <c:pt idx="111">
                  <c:v>11.45</c:v>
                </c:pt>
                <c:pt idx="112">
                  <c:v>16.12</c:v>
                </c:pt>
                <c:pt idx="113">
                  <c:v>13.811999999999999</c:v>
                </c:pt>
                <c:pt idx="114">
                  <c:v>12.247999999999999</c:v>
                </c:pt>
                <c:pt idx="115">
                  <c:v>20.332000000000001</c:v>
                </c:pt>
                <c:pt idx="116">
                  <c:v>27.036000000000001</c:v>
                </c:pt>
                <c:pt idx="117">
                  <c:v>30.37</c:v>
                </c:pt>
                <c:pt idx="118">
                  <c:v>26.24</c:v>
                </c:pt>
                <c:pt idx="119">
                  <c:v>21.663</c:v>
                </c:pt>
                <c:pt idx="120">
                  <c:v>21.934999999999999</c:v>
                </c:pt>
                <c:pt idx="121">
                  <c:v>18.657</c:v>
                </c:pt>
                <c:pt idx="122">
                  <c:v>30.408000000000001</c:v>
                </c:pt>
                <c:pt idx="123">
                  <c:v>23.591000000000001</c:v>
                </c:pt>
                <c:pt idx="124">
                  <c:v>21.75</c:v>
                </c:pt>
                <c:pt idx="125">
                  <c:v>18.827999999999999</c:v>
                </c:pt>
                <c:pt idx="126">
                  <c:v>23.648</c:v>
                </c:pt>
                <c:pt idx="127">
                  <c:v>16.324000000000002</c:v>
                </c:pt>
                <c:pt idx="128">
                  <c:v>14.989000000000001</c:v>
                </c:pt>
                <c:pt idx="129">
                  <c:v>17.119</c:v>
                </c:pt>
                <c:pt idx="130">
                  <c:v>28.03</c:v>
                </c:pt>
                <c:pt idx="131">
                  <c:v>19.707000000000001</c:v>
                </c:pt>
                <c:pt idx="132">
                  <c:v>16.308</c:v>
                </c:pt>
                <c:pt idx="133">
                  <c:v>14.949</c:v>
                </c:pt>
                <c:pt idx="134">
                  <c:v>14.225</c:v>
                </c:pt>
                <c:pt idx="135">
                  <c:v>22.026</c:v>
                </c:pt>
                <c:pt idx="136">
                  <c:v>20.277999999999999</c:v>
                </c:pt>
                <c:pt idx="137">
                  <c:v>16.606000000000002</c:v>
                </c:pt>
                <c:pt idx="138">
                  <c:v>20.222000000000001</c:v>
                </c:pt>
                <c:pt idx="139">
                  <c:v>13.71</c:v>
                </c:pt>
                <c:pt idx="140">
                  <c:v>20.032</c:v>
                </c:pt>
                <c:pt idx="141">
                  <c:v>23.204999999999998</c:v>
                </c:pt>
                <c:pt idx="142">
                  <c:v>22.050999999999998</c:v>
                </c:pt>
                <c:pt idx="143">
                  <c:v>28.253</c:v>
                </c:pt>
                <c:pt idx="144">
                  <c:v>72.738</c:v>
                </c:pt>
                <c:pt idx="145">
                  <c:v>44.156999999999996</c:v>
                </c:pt>
                <c:pt idx="146">
                  <c:v>36.006999999999998</c:v>
                </c:pt>
                <c:pt idx="147">
                  <c:v>42.081000000000003</c:v>
                </c:pt>
                <c:pt idx="148">
                  <c:v>58.972999999999999</c:v>
                </c:pt>
                <c:pt idx="149">
                  <c:v>59.011000000000003</c:v>
                </c:pt>
                <c:pt idx="150">
                  <c:v>50.600999999999999</c:v>
                </c:pt>
                <c:pt idx="151">
                  <c:v>36.470999999999997</c:v>
                </c:pt>
                <c:pt idx="152">
                  <c:v>32.201000000000001</c:v>
                </c:pt>
                <c:pt idx="153">
                  <c:v>29.219000000000001</c:v>
                </c:pt>
                <c:pt idx="154">
                  <c:v>26.873000000000001</c:v>
                </c:pt>
                <c:pt idx="155">
                  <c:v>23.814</c:v>
                </c:pt>
                <c:pt idx="156">
                  <c:v>24.943999999999999</c:v>
                </c:pt>
                <c:pt idx="157">
                  <c:v>30.850999999999999</c:v>
                </c:pt>
                <c:pt idx="158">
                  <c:v>23.672999999999998</c:v>
                </c:pt>
                <c:pt idx="159">
                  <c:v>21.791</c:v>
                </c:pt>
                <c:pt idx="160">
                  <c:v>20.672000000000001</c:v>
                </c:pt>
                <c:pt idx="161">
                  <c:v>21.056999999999999</c:v>
                </c:pt>
                <c:pt idx="162">
                  <c:v>29.344000000000001</c:v>
                </c:pt>
                <c:pt idx="163">
                  <c:v>45.939</c:v>
                </c:pt>
                <c:pt idx="164">
                  <c:v>69.385000000000005</c:v>
                </c:pt>
                <c:pt idx="165">
                  <c:v>100.127</c:v>
                </c:pt>
                <c:pt idx="166">
                  <c:v>79.381</c:v>
                </c:pt>
                <c:pt idx="167">
                  <c:v>64.852999999999994</c:v>
                </c:pt>
                <c:pt idx="168">
                  <c:v>60.183</c:v>
                </c:pt>
                <c:pt idx="169">
                  <c:v>69.25</c:v>
                </c:pt>
                <c:pt idx="170">
                  <c:v>66.835999999999999</c:v>
                </c:pt>
                <c:pt idx="171">
                  <c:v>57.048000000000002</c:v>
                </c:pt>
                <c:pt idx="172">
                  <c:v>37.459000000000003</c:v>
                </c:pt>
                <c:pt idx="173">
                  <c:v>41.331000000000003</c:v>
                </c:pt>
                <c:pt idx="174">
                  <c:v>52.628</c:v>
                </c:pt>
                <c:pt idx="175">
                  <c:v>62.662999999999997</c:v>
                </c:pt>
                <c:pt idx="176">
                  <c:v>49.279000000000003</c:v>
                </c:pt>
                <c:pt idx="177">
                  <c:v>43.218000000000004</c:v>
                </c:pt>
                <c:pt idx="178">
                  <c:v>59.773000000000003</c:v>
                </c:pt>
                <c:pt idx="179">
                  <c:v>53.61</c:v>
                </c:pt>
                <c:pt idx="180">
                  <c:v>46.081000000000003</c:v>
                </c:pt>
                <c:pt idx="181">
                  <c:v>35.179000000000002</c:v>
                </c:pt>
                <c:pt idx="182">
                  <c:v>32.215000000000003</c:v>
                </c:pt>
                <c:pt idx="183">
                  <c:v>56.212000000000003</c:v>
                </c:pt>
              </c:numCache>
            </c:numRef>
          </c:xVal>
          <c:yVal>
            <c:numRef>
              <c:f>'2015_power'!$E$6:$E$189</c:f>
              <c:numCache>
                <c:formatCode>0.00</c:formatCode>
                <c:ptCount val="184"/>
                <c:pt idx="0">
                  <c:v>0.42</c:v>
                </c:pt>
                <c:pt idx="1">
                  <c:v>0.39999999999999997</c:v>
                </c:pt>
                <c:pt idx="2">
                  <c:v>0.38999999999999996</c:v>
                </c:pt>
                <c:pt idx="3">
                  <c:v>0.37999999999999995</c:v>
                </c:pt>
                <c:pt idx="4">
                  <c:v>0.42</c:v>
                </c:pt>
                <c:pt idx="5">
                  <c:v>0.37999999999999995</c:v>
                </c:pt>
                <c:pt idx="6">
                  <c:v>0.36999999999999994</c:v>
                </c:pt>
                <c:pt idx="7">
                  <c:v>0.36000000000000004</c:v>
                </c:pt>
                <c:pt idx="8">
                  <c:v>0.36999999999999994</c:v>
                </c:pt>
                <c:pt idx="9">
                  <c:v>0.36999999999999994</c:v>
                </c:pt>
                <c:pt idx="10">
                  <c:v>0.3</c:v>
                </c:pt>
                <c:pt idx="11">
                  <c:v>0.44</c:v>
                </c:pt>
                <c:pt idx="12">
                  <c:v>0.52</c:v>
                </c:pt>
                <c:pt idx="13">
                  <c:v>0.39999999999999997</c:v>
                </c:pt>
                <c:pt idx="14">
                  <c:v>0.45</c:v>
                </c:pt>
                <c:pt idx="15">
                  <c:v>0.44</c:v>
                </c:pt>
                <c:pt idx="16">
                  <c:v>0.37999999999999995</c:v>
                </c:pt>
                <c:pt idx="17">
                  <c:v>0.38999999999999996</c:v>
                </c:pt>
                <c:pt idx="18">
                  <c:v>0.36000000000000004</c:v>
                </c:pt>
                <c:pt idx="19">
                  <c:v>0.42</c:v>
                </c:pt>
                <c:pt idx="20">
                  <c:v>0.38999999999999996</c:v>
                </c:pt>
                <c:pt idx="21">
                  <c:v>0.39999999999999997</c:v>
                </c:pt>
                <c:pt idx="22">
                  <c:v>0.44</c:v>
                </c:pt>
                <c:pt idx="23">
                  <c:v>0.47000000000000003</c:v>
                </c:pt>
                <c:pt idx="24">
                  <c:v>0.44</c:v>
                </c:pt>
                <c:pt idx="25">
                  <c:v>0.53</c:v>
                </c:pt>
                <c:pt idx="26">
                  <c:v>0.51</c:v>
                </c:pt>
                <c:pt idx="27">
                  <c:v>0.58000000000000007</c:v>
                </c:pt>
                <c:pt idx="28">
                  <c:v>1.24</c:v>
                </c:pt>
                <c:pt idx="29">
                  <c:v>0.75</c:v>
                </c:pt>
                <c:pt idx="30">
                  <c:v>0.65999999999999992</c:v>
                </c:pt>
                <c:pt idx="31">
                  <c:v>0.54</c:v>
                </c:pt>
                <c:pt idx="32">
                  <c:v>0.6399999999999999</c:v>
                </c:pt>
                <c:pt idx="33">
                  <c:v>0.76</c:v>
                </c:pt>
                <c:pt idx="34">
                  <c:v>0.77</c:v>
                </c:pt>
                <c:pt idx="35">
                  <c:v>0.65999999999999992</c:v>
                </c:pt>
                <c:pt idx="36">
                  <c:v>0.58000000000000007</c:v>
                </c:pt>
                <c:pt idx="37">
                  <c:v>0.55000000000000004</c:v>
                </c:pt>
                <c:pt idx="38">
                  <c:v>0.48000000000000004</c:v>
                </c:pt>
                <c:pt idx="39">
                  <c:v>0.47000000000000003</c:v>
                </c:pt>
                <c:pt idx="40">
                  <c:v>0.45</c:v>
                </c:pt>
                <c:pt idx="41">
                  <c:v>0.45</c:v>
                </c:pt>
                <c:pt idx="42">
                  <c:v>0.44</c:v>
                </c:pt>
                <c:pt idx="43">
                  <c:v>0.48000000000000004</c:v>
                </c:pt>
                <c:pt idx="44">
                  <c:v>0.6399999999999999</c:v>
                </c:pt>
                <c:pt idx="45">
                  <c:v>0.51</c:v>
                </c:pt>
                <c:pt idx="46">
                  <c:v>0.54</c:v>
                </c:pt>
                <c:pt idx="47">
                  <c:v>0.65999999999999992</c:v>
                </c:pt>
                <c:pt idx="48">
                  <c:v>0.57000000000000006</c:v>
                </c:pt>
                <c:pt idx="49">
                  <c:v>0.60000000000000009</c:v>
                </c:pt>
                <c:pt idx="50">
                  <c:v>0.6399999999999999</c:v>
                </c:pt>
                <c:pt idx="51">
                  <c:v>0.6100000000000001</c:v>
                </c:pt>
                <c:pt idx="52">
                  <c:v>0.7</c:v>
                </c:pt>
                <c:pt idx="53">
                  <c:v>0.65999999999999992</c:v>
                </c:pt>
                <c:pt idx="54">
                  <c:v>0.59000000000000008</c:v>
                </c:pt>
                <c:pt idx="55">
                  <c:v>0.58000000000000007</c:v>
                </c:pt>
                <c:pt idx="56">
                  <c:v>0.55000000000000004</c:v>
                </c:pt>
                <c:pt idx="57">
                  <c:v>0.52</c:v>
                </c:pt>
                <c:pt idx="58">
                  <c:v>0.49999999999999994</c:v>
                </c:pt>
                <c:pt idx="59">
                  <c:v>0.48999999999999994</c:v>
                </c:pt>
                <c:pt idx="60">
                  <c:v>0.45</c:v>
                </c:pt>
                <c:pt idx="61">
                  <c:v>0.44</c:v>
                </c:pt>
                <c:pt idx="62">
                  <c:v>0.42</c:v>
                </c:pt>
                <c:pt idx="63">
                  <c:v>0.42</c:v>
                </c:pt>
                <c:pt idx="64">
                  <c:v>0.41</c:v>
                </c:pt>
                <c:pt idx="65">
                  <c:v>0.41</c:v>
                </c:pt>
                <c:pt idx="66">
                  <c:v>0.39999999999999997</c:v>
                </c:pt>
                <c:pt idx="67">
                  <c:v>0.42</c:v>
                </c:pt>
                <c:pt idx="68">
                  <c:v>0.45</c:v>
                </c:pt>
                <c:pt idx="69">
                  <c:v>0.43</c:v>
                </c:pt>
                <c:pt idx="70">
                  <c:v>0.41</c:v>
                </c:pt>
                <c:pt idx="71">
                  <c:v>0.45</c:v>
                </c:pt>
                <c:pt idx="72">
                  <c:v>0.49999999999999994</c:v>
                </c:pt>
                <c:pt idx="73">
                  <c:v>0.52</c:v>
                </c:pt>
                <c:pt idx="74">
                  <c:v>0.49999999999999994</c:v>
                </c:pt>
                <c:pt idx="75">
                  <c:v>0.42</c:v>
                </c:pt>
                <c:pt idx="76">
                  <c:v>0.48000000000000004</c:v>
                </c:pt>
                <c:pt idx="77">
                  <c:v>0.48999999999999994</c:v>
                </c:pt>
                <c:pt idx="78">
                  <c:v>0.45</c:v>
                </c:pt>
                <c:pt idx="79">
                  <c:v>0.42</c:v>
                </c:pt>
                <c:pt idx="80">
                  <c:v>0.41</c:v>
                </c:pt>
                <c:pt idx="81">
                  <c:v>0.45</c:v>
                </c:pt>
                <c:pt idx="82">
                  <c:v>0.42</c:v>
                </c:pt>
                <c:pt idx="83">
                  <c:v>0.47000000000000003</c:v>
                </c:pt>
                <c:pt idx="84">
                  <c:v>0.48000000000000004</c:v>
                </c:pt>
                <c:pt idx="85">
                  <c:v>0.44</c:v>
                </c:pt>
                <c:pt idx="86">
                  <c:v>0.41</c:v>
                </c:pt>
                <c:pt idx="87">
                  <c:v>0.60000000000000009</c:v>
                </c:pt>
                <c:pt idx="88">
                  <c:v>0.48999999999999994</c:v>
                </c:pt>
                <c:pt idx="89">
                  <c:v>0.46</c:v>
                </c:pt>
                <c:pt idx="90">
                  <c:v>0.48000000000000004</c:v>
                </c:pt>
                <c:pt idx="91">
                  <c:v>0.46</c:v>
                </c:pt>
                <c:pt idx="92">
                  <c:v>0.55000000000000004</c:v>
                </c:pt>
                <c:pt idx="93">
                  <c:v>0.51</c:v>
                </c:pt>
                <c:pt idx="94">
                  <c:v>0.52</c:v>
                </c:pt>
                <c:pt idx="95">
                  <c:v>0.60000000000000009</c:v>
                </c:pt>
                <c:pt idx="96">
                  <c:v>0.53</c:v>
                </c:pt>
                <c:pt idx="97">
                  <c:v>0.51</c:v>
                </c:pt>
                <c:pt idx="98">
                  <c:v>0.55000000000000004</c:v>
                </c:pt>
                <c:pt idx="99">
                  <c:v>0.49999999999999994</c:v>
                </c:pt>
                <c:pt idx="100">
                  <c:v>0.56000000000000005</c:v>
                </c:pt>
                <c:pt idx="101">
                  <c:v>0.58000000000000007</c:v>
                </c:pt>
                <c:pt idx="102">
                  <c:v>0.6399999999999999</c:v>
                </c:pt>
                <c:pt idx="103">
                  <c:v>0.56000000000000005</c:v>
                </c:pt>
                <c:pt idx="104">
                  <c:v>0.52</c:v>
                </c:pt>
                <c:pt idx="105">
                  <c:v>0.60000000000000009</c:v>
                </c:pt>
                <c:pt idx="106">
                  <c:v>0.55000000000000004</c:v>
                </c:pt>
                <c:pt idx="107">
                  <c:v>0.54</c:v>
                </c:pt>
                <c:pt idx="108">
                  <c:v>0.55000000000000004</c:v>
                </c:pt>
                <c:pt idx="109">
                  <c:v>0.56000000000000005</c:v>
                </c:pt>
                <c:pt idx="110">
                  <c:v>0.49999999999999994</c:v>
                </c:pt>
                <c:pt idx="111">
                  <c:v>0.48999999999999994</c:v>
                </c:pt>
                <c:pt idx="112">
                  <c:v>0.6100000000000001</c:v>
                </c:pt>
                <c:pt idx="113">
                  <c:v>0.53</c:v>
                </c:pt>
                <c:pt idx="114">
                  <c:v>0.52</c:v>
                </c:pt>
                <c:pt idx="115">
                  <c:v>0.60000000000000009</c:v>
                </c:pt>
                <c:pt idx="116">
                  <c:v>0.76</c:v>
                </c:pt>
                <c:pt idx="117">
                  <c:v>0.76</c:v>
                </c:pt>
                <c:pt idx="118">
                  <c:v>0.65999999999999992</c:v>
                </c:pt>
                <c:pt idx="119">
                  <c:v>0.62999999999999989</c:v>
                </c:pt>
                <c:pt idx="120">
                  <c:v>0.62999999999999989</c:v>
                </c:pt>
                <c:pt idx="121">
                  <c:v>0.59000000000000008</c:v>
                </c:pt>
                <c:pt idx="122">
                  <c:v>0.74</c:v>
                </c:pt>
                <c:pt idx="123">
                  <c:v>0.6399999999999999</c:v>
                </c:pt>
                <c:pt idx="124">
                  <c:v>0.62999999999999989</c:v>
                </c:pt>
                <c:pt idx="125">
                  <c:v>0.59000000000000008</c:v>
                </c:pt>
                <c:pt idx="126">
                  <c:v>0.6399999999999999</c:v>
                </c:pt>
                <c:pt idx="127">
                  <c:v>0.58000000000000007</c:v>
                </c:pt>
                <c:pt idx="128">
                  <c:v>0.55000000000000004</c:v>
                </c:pt>
                <c:pt idx="129">
                  <c:v>0.57000000000000006</c:v>
                </c:pt>
                <c:pt idx="130">
                  <c:v>0.74</c:v>
                </c:pt>
                <c:pt idx="131">
                  <c:v>0.60000000000000009</c:v>
                </c:pt>
                <c:pt idx="132">
                  <c:v>0.57000000000000006</c:v>
                </c:pt>
                <c:pt idx="133">
                  <c:v>0.54</c:v>
                </c:pt>
                <c:pt idx="134">
                  <c:v>0.54</c:v>
                </c:pt>
                <c:pt idx="135">
                  <c:v>0.62999999999999989</c:v>
                </c:pt>
                <c:pt idx="136">
                  <c:v>0.60000000000000009</c:v>
                </c:pt>
                <c:pt idx="137">
                  <c:v>0.57000000000000006</c:v>
                </c:pt>
                <c:pt idx="138">
                  <c:v>0.60000000000000009</c:v>
                </c:pt>
                <c:pt idx="139">
                  <c:v>0.53</c:v>
                </c:pt>
                <c:pt idx="140">
                  <c:v>0.59000000000000008</c:v>
                </c:pt>
                <c:pt idx="141">
                  <c:v>0.67999999999999994</c:v>
                </c:pt>
                <c:pt idx="142">
                  <c:v>0.65999999999999992</c:v>
                </c:pt>
                <c:pt idx="143">
                  <c:v>0.73</c:v>
                </c:pt>
                <c:pt idx="144">
                  <c:v>1.08</c:v>
                </c:pt>
                <c:pt idx="145">
                  <c:v>0.88000000000000012</c:v>
                </c:pt>
                <c:pt idx="146">
                  <c:v>0.85000000000000009</c:v>
                </c:pt>
                <c:pt idx="147">
                  <c:v>0.88000000000000012</c:v>
                </c:pt>
                <c:pt idx="148">
                  <c:v>1.04</c:v>
                </c:pt>
                <c:pt idx="149">
                  <c:v>0.90000000000000013</c:v>
                </c:pt>
                <c:pt idx="150">
                  <c:v>0.8600000000000001</c:v>
                </c:pt>
                <c:pt idx="151">
                  <c:v>0.81</c:v>
                </c:pt>
                <c:pt idx="152">
                  <c:v>0.75</c:v>
                </c:pt>
                <c:pt idx="153">
                  <c:v>0.72</c:v>
                </c:pt>
                <c:pt idx="154">
                  <c:v>0.71</c:v>
                </c:pt>
                <c:pt idx="155">
                  <c:v>0.66999999999999993</c:v>
                </c:pt>
                <c:pt idx="156">
                  <c:v>0.7</c:v>
                </c:pt>
                <c:pt idx="157">
                  <c:v>0.75</c:v>
                </c:pt>
                <c:pt idx="158">
                  <c:v>0.71</c:v>
                </c:pt>
                <c:pt idx="159">
                  <c:v>0.69</c:v>
                </c:pt>
                <c:pt idx="160">
                  <c:v>0.65999999999999992</c:v>
                </c:pt>
                <c:pt idx="161">
                  <c:v>0.65999999999999992</c:v>
                </c:pt>
                <c:pt idx="162">
                  <c:v>0.74</c:v>
                </c:pt>
                <c:pt idx="163">
                  <c:v>0.87000000000000011</c:v>
                </c:pt>
                <c:pt idx="164">
                  <c:v>1.07</c:v>
                </c:pt>
                <c:pt idx="165">
                  <c:v>1.1200000000000001</c:v>
                </c:pt>
                <c:pt idx="166">
                  <c:v>1.0900000000000001</c:v>
                </c:pt>
                <c:pt idx="167">
                  <c:v>1.05</c:v>
                </c:pt>
                <c:pt idx="168">
                  <c:v>1.03</c:v>
                </c:pt>
                <c:pt idx="169">
                  <c:v>1.08</c:v>
                </c:pt>
                <c:pt idx="170">
                  <c:v>1.07</c:v>
                </c:pt>
                <c:pt idx="171">
                  <c:v>1.05</c:v>
                </c:pt>
                <c:pt idx="172">
                  <c:v>0.83000000000000007</c:v>
                </c:pt>
                <c:pt idx="173">
                  <c:v>0.84000000000000008</c:v>
                </c:pt>
                <c:pt idx="174">
                  <c:v>0.92999999999999994</c:v>
                </c:pt>
                <c:pt idx="175">
                  <c:v>1.03</c:v>
                </c:pt>
                <c:pt idx="176">
                  <c:v>0.87000000000000011</c:v>
                </c:pt>
                <c:pt idx="177">
                  <c:v>0.83000000000000007</c:v>
                </c:pt>
                <c:pt idx="178">
                  <c:v>1.05</c:v>
                </c:pt>
                <c:pt idx="179">
                  <c:v>0.92999999999999994</c:v>
                </c:pt>
                <c:pt idx="180">
                  <c:v>0.8600000000000001</c:v>
                </c:pt>
                <c:pt idx="181">
                  <c:v>0.77</c:v>
                </c:pt>
                <c:pt idx="182">
                  <c:v>0.75</c:v>
                </c:pt>
                <c:pt idx="183">
                  <c:v>0.87000000000000011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618272"/>
        <c:axId val="260619904"/>
      </c:scatterChart>
      <c:valAx>
        <c:axId val="26061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619904"/>
        <c:crosses val="autoZero"/>
        <c:crossBetween val="midCat"/>
      </c:valAx>
      <c:valAx>
        <c:axId val="2606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618272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'2015_power'!$A$1:$A$2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913732896995617E-2"/>
                  <c:y val="-0.20047856924286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'2015_power'!$C$190:$C$350</c:f>
              <c:numCache>
                <c:formatCode>0.000</c:formatCode>
                <c:ptCount val="161"/>
                <c:pt idx="0">
                  <c:v>34.343000000000004</c:v>
                </c:pt>
                <c:pt idx="1">
                  <c:v>31.431000000000001</c:v>
                </c:pt>
                <c:pt idx="2">
                  <c:v>28.835999999999999</c:v>
                </c:pt>
                <c:pt idx="3">
                  <c:v>30.940999999999999</c:v>
                </c:pt>
                <c:pt idx="4">
                  <c:v>31.884</c:v>
                </c:pt>
                <c:pt idx="5">
                  <c:v>30.228000000000002</c:v>
                </c:pt>
                <c:pt idx="6">
                  <c:v>25.27</c:v>
                </c:pt>
                <c:pt idx="7">
                  <c:v>31.794</c:v>
                </c:pt>
                <c:pt idx="8">
                  <c:v>34.534999999999997</c:v>
                </c:pt>
                <c:pt idx="9">
                  <c:v>26.75</c:v>
                </c:pt>
                <c:pt idx="10">
                  <c:v>24.175999999999998</c:v>
                </c:pt>
                <c:pt idx="11">
                  <c:v>22.789000000000001</c:v>
                </c:pt>
                <c:pt idx="12">
                  <c:v>23.236000000000001</c:v>
                </c:pt>
                <c:pt idx="13">
                  <c:v>22.010999999999999</c:v>
                </c:pt>
                <c:pt idx="14">
                  <c:v>18.937000000000001</c:v>
                </c:pt>
                <c:pt idx="15">
                  <c:v>17.724</c:v>
                </c:pt>
                <c:pt idx="16">
                  <c:v>16.314</c:v>
                </c:pt>
                <c:pt idx="17">
                  <c:v>76.02</c:v>
                </c:pt>
                <c:pt idx="18">
                  <c:v>31.344000000000001</c:v>
                </c:pt>
                <c:pt idx="19">
                  <c:v>24.841999999999999</c:v>
                </c:pt>
                <c:pt idx="20">
                  <c:v>23.184000000000001</c:v>
                </c:pt>
                <c:pt idx="21">
                  <c:v>21.181000000000001</c:v>
                </c:pt>
                <c:pt idx="22">
                  <c:v>19.227</c:v>
                </c:pt>
                <c:pt idx="23">
                  <c:v>16.201000000000001</c:v>
                </c:pt>
                <c:pt idx="24">
                  <c:v>15.167999999999999</c:v>
                </c:pt>
                <c:pt idx="25">
                  <c:v>15.753</c:v>
                </c:pt>
                <c:pt idx="26">
                  <c:v>14.215</c:v>
                </c:pt>
                <c:pt idx="27">
                  <c:v>13.302</c:v>
                </c:pt>
                <c:pt idx="28">
                  <c:v>12.183999999999999</c:v>
                </c:pt>
                <c:pt idx="29">
                  <c:v>11.266</c:v>
                </c:pt>
                <c:pt idx="30">
                  <c:v>11.348000000000001</c:v>
                </c:pt>
                <c:pt idx="31">
                  <c:v>14.108000000000001</c:v>
                </c:pt>
                <c:pt idx="32">
                  <c:v>14.117000000000001</c:v>
                </c:pt>
                <c:pt idx="33">
                  <c:v>18.626000000000001</c:v>
                </c:pt>
                <c:pt idx="34">
                  <c:v>20.488</c:v>
                </c:pt>
                <c:pt idx="35">
                  <c:v>14.757999999999999</c:v>
                </c:pt>
                <c:pt idx="36">
                  <c:v>13.581</c:v>
                </c:pt>
                <c:pt idx="37">
                  <c:v>13.397</c:v>
                </c:pt>
                <c:pt idx="38">
                  <c:v>15.346</c:v>
                </c:pt>
                <c:pt idx="39">
                  <c:v>10.403</c:v>
                </c:pt>
                <c:pt idx="40">
                  <c:v>11.667999999999999</c:v>
                </c:pt>
                <c:pt idx="41">
                  <c:v>11.605</c:v>
                </c:pt>
                <c:pt idx="42">
                  <c:v>10.682</c:v>
                </c:pt>
                <c:pt idx="43">
                  <c:v>14.404</c:v>
                </c:pt>
                <c:pt idx="44">
                  <c:v>11.138999999999999</c:v>
                </c:pt>
                <c:pt idx="45">
                  <c:v>11.574999999999999</c:v>
                </c:pt>
                <c:pt idx="46">
                  <c:v>10.398999999999999</c:v>
                </c:pt>
                <c:pt idx="47">
                  <c:v>10.297000000000001</c:v>
                </c:pt>
                <c:pt idx="48">
                  <c:v>11.295</c:v>
                </c:pt>
                <c:pt idx="49">
                  <c:v>12.792</c:v>
                </c:pt>
                <c:pt idx="50">
                  <c:v>10.016999999999999</c:v>
                </c:pt>
                <c:pt idx="51">
                  <c:v>8.8079999999999998</c:v>
                </c:pt>
                <c:pt idx="52">
                  <c:v>8.9710000000000001</c:v>
                </c:pt>
                <c:pt idx="53">
                  <c:v>8.0939999999999994</c:v>
                </c:pt>
                <c:pt idx="54">
                  <c:v>10.289</c:v>
                </c:pt>
                <c:pt idx="55">
                  <c:v>9.2970000000000006</c:v>
                </c:pt>
                <c:pt idx="56">
                  <c:v>8.2530000000000001</c:v>
                </c:pt>
                <c:pt idx="57">
                  <c:v>7.452</c:v>
                </c:pt>
                <c:pt idx="58">
                  <c:v>7.516</c:v>
                </c:pt>
                <c:pt idx="59">
                  <c:v>8.4139999999999997</c:v>
                </c:pt>
                <c:pt idx="60">
                  <c:v>7.0359999999999996</c:v>
                </c:pt>
                <c:pt idx="61">
                  <c:v>7.077</c:v>
                </c:pt>
                <c:pt idx="62">
                  <c:v>6.63</c:v>
                </c:pt>
                <c:pt idx="63">
                  <c:v>6.5519999999999996</c:v>
                </c:pt>
                <c:pt idx="64">
                  <c:v>6.8879999999999999</c:v>
                </c:pt>
                <c:pt idx="65">
                  <c:v>8.0640000000000001</c:v>
                </c:pt>
                <c:pt idx="66">
                  <c:v>7.2670000000000003</c:v>
                </c:pt>
                <c:pt idx="67">
                  <c:v>6.4489999999999998</c:v>
                </c:pt>
                <c:pt idx="68">
                  <c:v>6.2389999999999999</c:v>
                </c:pt>
                <c:pt idx="69">
                  <c:v>5.6589999999999998</c:v>
                </c:pt>
                <c:pt idx="70">
                  <c:v>5.7130000000000001</c:v>
                </c:pt>
                <c:pt idx="71">
                  <c:v>5.57</c:v>
                </c:pt>
                <c:pt idx="72">
                  <c:v>5.1909999999999998</c:v>
                </c:pt>
                <c:pt idx="73">
                  <c:v>5.0579999999999998</c:v>
                </c:pt>
                <c:pt idx="74">
                  <c:v>4.8470000000000004</c:v>
                </c:pt>
                <c:pt idx="75">
                  <c:v>4.8719999999999999</c:v>
                </c:pt>
                <c:pt idx="76">
                  <c:v>4.6890000000000001</c:v>
                </c:pt>
                <c:pt idx="77">
                  <c:v>4.5839999999999996</c:v>
                </c:pt>
                <c:pt idx="78">
                  <c:v>4.1609999999999996</c:v>
                </c:pt>
                <c:pt idx="79">
                  <c:v>4.0830000000000002</c:v>
                </c:pt>
                <c:pt idx="80">
                  <c:v>4.141</c:v>
                </c:pt>
                <c:pt idx="81">
                  <c:v>4.1310000000000002</c:v>
                </c:pt>
                <c:pt idx="82">
                  <c:v>3.8380000000000001</c:v>
                </c:pt>
                <c:pt idx="83">
                  <c:v>3.7130000000000001</c:v>
                </c:pt>
                <c:pt idx="84">
                  <c:v>3.5649999999999999</c:v>
                </c:pt>
                <c:pt idx="85">
                  <c:v>3.4969999999999999</c:v>
                </c:pt>
                <c:pt idx="86">
                  <c:v>3.3820000000000001</c:v>
                </c:pt>
                <c:pt idx="87">
                  <c:v>3.0470000000000002</c:v>
                </c:pt>
                <c:pt idx="88">
                  <c:v>3.0070000000000001</c:v>
                </c:pt>
              </c:numCache>
            </c:numRef>
          </c:xVal>
          <c:yVal>
            <c:numRef>
              <c:f>'2015_power'!$F$190:$F$350</c:f>
              <c:numCache>
                <c:formatCode>0.00</c:formatCode>
                <c:ptCount val="161"/>
                <c:pt idx="0">
                  <c:v>0.5</c:v>
                </c:pt>
                <c:pt idx="1">
                  <c:v>0.48</c:v>
                </c:pt>
                <c:pt idx="2">
                  <c:v>0.45000000000000007</c:v>
                </c:pt>
                <c:pt idx="3">
                  <c:v>0.48</c:v>
                </c:pt>
                <c:pt idx="4">
                  <c:v>0.47</c:v>
                </c:pt>
                <c:pt idx="5">
                  <c:v>0.45000000000000007</c:v>
                </c:pt>
                <c:pt idx="6">
                  <c:v>0.42000000000000004</c:v>
                </c:pt>
                <c:pt idx="7">
                  <c:v>0.48</c:v>
                </c:pt>
                <c:pt idx="8">
                  <c:v>0.5</c:v>
                </c:pt>
                <c:pt idx="9">
                  <c:v>0.44000000000000006</c:v>
                </c:pt>
                <c:pt idx="10">
                  <c:v>0.41000000000000003</c:v>
                </c:pt>
                <c:pt idx="11">
                  <c:v>0.4</c:v>
                </c:pt>
                <c:pt idx="12">
                  <c:v>0.39</c:v>
                </c:pt>
                <c:pt idx="13">
                  <c:v>0.38</c:v>
                </c:pt>
                <c:pt idx="14">
                  <c:v>0.35</c:v>
                </c:pt>
                <c:pt idx="15">
                  <c:v>0.34000000000000008</c:v>
                </c:pt>
                <c:pt idx="16">
                  <c:v>0.33000000000000007</c:v>
                </c:pt>
                <c:pt idx="17">
                  <c:v>0.87000000000000011</c:v>
                </c:pt>
                <c:pt idx="18">
                  <c:v>0.47</c:v>
                </c:pt>
                <c:pt idx="19">
                  <c:v>0.41000000000000003</c:v>
                </c:pt>
                <c:pt idx="20">
                  <c:v>0.4</c:v>
                </c:pt>
                <c:pt idx="21">
                  <c:v>0.37</c:v>
                </c:pt>
                <c:pt idx="22">
                  <c:v>0.35</c:v>
                </c:pt>
                <c:pt idx="23">
                  <c:v>0.31000000000000005</c:v>
                </c:pt>
                <c:pt idx="24">
                  <c:v>0.30000000000000004</c:v>
                </c:pt>
                <c:pt idx="25">
                  <c:v>0.30000000000000004</c:v>
                </c:pt>
                <c:pt idx="26">
                  <c:v>0.29000000000000004</c:v>
                </c:pt>
                <c:pt idx="27">
                  <c:v>0.28000000000000003</c:v>
                </c:pt>
                <c:pt idx="28">
                  <c:v>0.27</c:v>
                </c:pt>
                <c:pt idx="29">
                  <c:v>0.26</c:v>
                </c:pt>
                <c:pt idx="30">
                  <c:v>0.26</c:v>
                </c:pt>
                <c:pt idx="31">
                  <c:v>0.28000000000000003</c:v>
                </c:pt>
                <c:pt idx="32">
                  <c:v>0.29000000000000004</c:v>
                </c:pt>
                <c:pt idx="33">
                  <c:v>0.33000000000000007</c:v>
                </c:pt>
                <c:pt idx="34">
                  <c:v>0.35</c:v>
                </c:pt>
                <c:pt idx="35">
                  <c:v>0.29000000000000004</c:v>
                </c:pt>
                <c:pt idx="36">
                  <c:v>0.28000000000000003</c:v>
                </c:pt>
                <c:pt idx="37">
                  <c:v>0.27</c:v>
                </c:pt>
                <c:pt idx="38">
                  <c:v>0.28000000000000003</c:v>
                </c:pt>
                <c:pt idx="39">
                  <c:v>0.25</c:v>
                </c:pt>
                <c:pt idx="40">
                  <c:v>0.26</c:v>
                </c:pt>
                <c:pt idx="41">
                  <c:v>0.26</c:v>
                </c:pt>
                <c:pt idx="42">
                  <c:v>0.25</c:v>
                </c:pt>
                <c:pt idx="43">
                  <c:v>0.30000000000000004</c:v>
                </c:pt>
                <c:pt idx="44">
                  <c:v>0.25</c:v>
                </c:pt>
                <c:pt idx="45">
                  <c:v>0.24</c:v>
                </c:pt>
                <c:pt idx="46">
                  <c:v>0.22999999999999998</c:v>
                </c:pt>
                <c:pt idx="47">
                  <c:v>0.22999999999999998</c:v>
                </c:pt>
                <c:pt idx="48">
                  <c:v>0.25</c:v>
                </c:pt>
                <c:pt idx="49">
                  <c:v>0.26</c:v>
                </c:pt>
                <c:pt idx="50">
                  <c:v>0.22999999999999998</c:v>
                </c:pt>
                <c:pt idx="51">
                  <c:v>0.21999999999999997</c:v>
                </c:pt>
                <c:pt idx="52">
                  <c:v>0.21999999999999997</c:v>
                </c:pt>
                <c:pt idx="53">
                  <c:v>0.21000000000000008</c:v>
                </c:pt>
                <c:pt idx="54">
                  <c:v>0.22999999999999998</c:v>
                </c:pt>
                <c:pt idx="55">
                  <c:v>0.21000000000000008</c:v>
                </c:pt>
                <c:pt idx="56">
                  <c:v>0.20000000000000007</c:v>
                </c:pt>
                <c:pt idx="57">
                  <c:v>0.19000000000000006</c:v>
                </c:pt>
                <c:pt idx="58">
                  <c:v>0.19000000000000006</c:v>
                </c:pt>
                <c:pt idx="59">
                  <c:v>0.20000000000000007</c:v>
                </c:pt>
                <c:pt idx="60">
                  <c:v>0.18000000000000005</c:v>
                </c:pt>
                <c:pt idx="61">
                  <c:v>0.18000000000000005</c:v>
                </c:pt>
                <c:pt idx="62">
                  <c:v>0.18000000000000005</c:v>
                </c:pt>
                <c:pt idx="63">
                  <c:v>0.18000000000000005</c:v>
                </c:pt>
                <c:pt idx="64">
                  <c:v>0.18000000000000005</c:v>
                </c:pt>
                <c:pt idx="65">
                  <c:v>0.19000000000000006</c:v>
                </c:pt>
                <c:pt idx="66">
                  <c:v>0.18000000000000005</c:v>
                </c:pt>
                <c:pt idx="67">
                  <c:v>0.17000000000000004</c:v>
                </c:pt>
                <c:pt idx="68">
                  <c:v>0.17000000000000004</c:v>
                </c:pt>
                <c:pt idx="69">
                  <c:v>0.16000000000000003</c:v>
                </c:pt>
                <c:pt idx="70">
                  <c:v>0.16000000000000003</c:v>
                </c:pt>
                <c:pt idx="71">
                  <c:v>0.16000000000000003</c:v>
                </c:pt>
                <c:pt idx="72">
                  <c:v>0.15000000000000002</c:v>
                </c:pt>
                <c:pt idx="73">
                  <c:v>0.15000000000000002</c:v>
                </c:pt>
                <c:pt idx="74">
                  <c:v>0.15000000000000002</c:v>
                </c:pt>
                <c:pt idx="75">
                  <c:v>0.14000000000000001</c:v>
                </c:pt>
                <c:pt idx="76">
                  <c:v>0.14000000000000001</c:v>
                </c:pt>
                <c:pt idx="77">
                  <c:v>0.14000000000000001</c:v>
                </c:pt>
                <c:pt idx="78">
                  <c:v>0.13</c:v>
                </c:pt>
                <c:pt idx="79">
                  <c:v>0.13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0.10999999999999999</c:v>
                </c:pt>
                <c:pt idx="84">
                  <c:v>0.10999999999999999</c:v>
                </c:pt>
                <c:pt idx="85">
                  <c:v>0.10999999999999999</c:v>
                </c:pt>
                <c:pt idx="86">
                  <c:v>0.10999999999999999</c:v>
                </c:pt>
                <c:pt idx="87">
                  <c:v>9.9999999999999978E-2</c:v>
                </c:pt>
                <c:pt idx="88">
                  <c:v>9.9999999999999978E-2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621536"/>
        <c:axId val="260623168"/>
      </c:scatterChart>
      <c:valAx>
        <c:axId val="26062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623168"/>
        <c:crosses val="autoZero"/>
        <c:crossBetween val="midCat"/>
      </c:valAx>
      <c:valAx>
        <c:axId val="2606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621536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Check!$AK$1</c:f>
          <c:strCache>
            <c:ptCount val="1"/>
            <c:pt idx="0">
              <c:v>เปรียบเทียบปริมาณน้ำสถานี บ้านก.ม.29 จากผลสำรวจ กับ คำนวณด้วย Rating Curve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Check!$AJ$2</c:f>
              <c:strCache>
                <c:ptCount val="1"/>
                <c:pt idx="0">
                  <c:v>ผลสำรวจ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  <c:pt idx="30">
                  <c:v>42125</c:v>
                </c:pt>
                <c:pt idx="31">
                  <c:v>42126</c:v>
                </c:pt>
                <c:pt idx="32">
                  <c:v>42127</c:v>
                </c:pt>
                <c:pt idx="33">
                  <c:v>42128</c:v>
                </c:pt>
                <c:pt idx="34">
                  <c:v>42129</c:v>
                </c:pt>
                <c:pt idx="35">
                  <c:v>42130</c:v>
                </c:pt>
                <c:pt idx="36">
                  <c:v>42131</c:v>
                </c:pt>
                <c:pt idx="37">
                  <c:v>42132</c:v>
                </c:pt>
                <c:pt idx="38">
                  <c:v>42133</c:v>
                </c:pt>
                <c:pt idx="39">
                  <c:v>42134</c:v>
                </c:pt>
                <c:pt idx="40">
                  <c:v>42135</c:v>
                </c:pt>
                <c:pt idx="41">
                  <c:v>42136</c:v>
                </c:pt>
                <c:pt idx="42">
                  <c:v>42137</c:v>
                </c:pt>
                <c:pt idx="43">
                  <c:v>42138</c:v>
                </c:pt>
                <c:pt idx="44">
                  <c:v>42139</c:v>
                </c:pt>
                <c:pt idx="45">
                  <c:v>42140</c:v>
                </c:pt>
                <c:pt idx="46">
                  <c:v>42141</c:v>
                </c:pt>
                <c:pt idx="47">
                  <c:v>42142</c:v>
                </c:pt>
                <c:pt idx="48">
                  <c:v>42143</c:v>
                </c:pt>
                <c:pt idx="49">
                  <c:v>42144</c:v>
                </c:pt>
                <c:pt idx="50">
                  <c:v>42145</c:v>
                </c:pt>
                <c:pt idx="51">
                  <c:v>42146</c:v>
                </c:pt>
                <c:pt idx="52">
                  <c:v>42147</c:v>
                </c:pt>
                <c:pt idx="53">
                  <c:v>42148</c:v>
                </c:pt>
                <c:pt idx="54">
                  <c:v>42149</c:v>
                </c:pt>
                <c:pt idx="55">
                  <c:v>42150</c:v>
                </c:pt>
                <c:pt idx="56">
                  <c:v>42151</c:v>
                </c:pt>
                <c:pt idx="57">
                  <c:v>42152</c:v>
                </c:pt>
                <c:pt idx="58">
                  <c:v>42153</c:v>
                </c:pt>
                <c:pt idx="59">
                  <c:v>42154</c:v>
                </c:pt>
                <c:pt idx="60">
                  <c:v>42155</c:v>
                </c:pt>
                <c:pt idx="61">
                  <c:v>42156</c:v>
                </c:pt>
                <c:pt idx="62">
                  <c:v>42157</c:v>
                </c:pt>
                <c:pt idx="63">
                  <c:v>42158</c:v>
                </c:pt>
                <c:pt idx="64">
                  <c:v>42159</c:v>
                </c:pt>
                <c:pt idx="65">
                  <c:v>42160</c:v>
                </c:pt>
                <c:pt idx="66">
                  <c:v>42161</c:v>
                </c:pt>
                <c:pt idx="67">
                  <c:v>42162</c:v>
                </c:pt>
                <c:pt idx="68">
                  <c:v>42163</c:v>
                </c:pt>
                <c:pt idx="69">
                  <c:v>42164</c:v>
                </c:pt>
                <c:pt idx="70">
                  <c:v>42165</c:v>
                </c:pt>
                <c:pt idx="71">
                  <c:v>42166</c:v>
                </c:pt>
                <c:pt idx="72">
                  <c:v>42167</c:v>
                </c:pt>
                <c:pt idx="73">
                  <c:v>42168</c:v>
                </c:pt>
                <c:pt idx="74">
                  <c:v>42169</c:v>
                </c:pt>
                <c:pt idx="75">
                  <c:v>42170</c:v>
                </c:pt>
                <c:pt idx="76">
                  <c:v>42171</c:v>
                </c:pt>
                <c:pt idx="77">
                  <c:v>42172</c:v>
                </c:pt>
                <c:pt idx="78">
                  <c:v>42173</c:v>
                </c:pt>
                <c:pt idx="79">
                  <c:v>42174</c:v>
                </c:pt>
                <c:pt idx="80">
                  <c:v>42175</c:v>
                </c:pt>
                <c:pt idx="81">
                  <c:v>42176</c:v>
                </c:pt>
                <c:pt idx="82">
                  <c:v>42177</c:v>
                </c:pt>
                <c:pt idx="83">
                  <c:v>42178</c:v>
                </c:pt>
                <c:pt idx="84">
                  <c:v>42179</c:v>
                </c:pt>
                <c:pt idx="85">
                  <c:v>42180</c:v>
                </c:pt>
                <c:pt idx="86">
                  <c:v>42181</c:v>
                </c:pt>
                <c:pt idx="87">
                  <c:v>42182</c:v>
                </c:pt>
                <c:pt idx="88">
                  <c:v>42183</c:v>
                </c:pt>
                <c:pt idx="89">
                  <c:v>42184</c:v>
                </c:pt>
                <c:pt idx="90">
                  <c:v>42185</c:v>
                </c:pt>
                <c:pt idx="91">
                  <c:v>42186</c:v>
                </c:pt>
                <c:pt idx="92">
                  <c:v>42187</c:v>
                </c:pt>
                <c:pt idx="93">
                  <c:v>42188</c:v>
                </c:pt>
                <c:pt idx="94">
                  <c:v>42189</c:v>
                </c:pt>
                <c:pt idx="95">
                  <c:v>42190</c:v>
                </c:pt>
                <c:pt idx="96">
                  <c:v>42191</c:v>
                </c:pt>
                <c:pt idx="97">
                  <c:v>42192</c:v>
                </c:pt>
                <c:pt idx="98">
                  <c:v>42193</c:v>
                </c:pt>
                <c:pt idx="99">
                  <c:v>42194</c:v>
                </c:pt>
                <c:pt idx="100">
                  <c:v>42195</c:v>
                </c:pt>
                <c:pt idx="101">
                  <c:v>42196</c:v>
                </c:pt>
                <c:pt idx="102">
                  <c:v>42197</c:v>
                </c:pt>
                <c:pt idx="103">
                  <c:v>42198</c:v>
                </c:pt>
                <c:pt idx="104">
                  <c:v>42199</c:v>
                </c:pt>
                <c:pt idx="105">
                  <c:v>42200</c:v>
                </c:pt>
                <c:pt idx="106">
                  <c:v>42201</c:v>
                </c:pt>
                <c:pt idx="107">
                  <c:v>42202</c:v>
                </c:pt>
                <c:pt idx="108">
                  <c:v>42203</c:v>
                </c:pt>
                <c:pt idx="109">
                  <c:v>42204</c:v>
                </c:pt>
                <c:pt idx="110">
                  <c:v>42205</c:v>
                </c:pt>
                <c:pt idx="111">
                  <c:v>42206</c:v>
                </c:pt>
                <c:pt idx="112">
                  <c:v>42207</c:v>
                </c:pt>
                <c:pt idx="113">
                  <c:v>42208</c:v>
                </c:pt>
                <c:pt idx="114">
                  <c:v>42209</c:v>
                </c:pt>
                <c:pt idx="115">
                  <c:v>42210</c:v>
                </c:pt>
                <c:pt idx="116">
                  <c:v>42211</c:v>
                </c:pt>
                <c:pt idx="117">
                  <c:v>42212</c:v>
                </c:pt>
                <c:pt idx="118">
                  <c:v>42213</c:v>
                </c:pt>
                <c:pt idx="119">
                  <c:v>42214</c:v>
                </c:pt>
                <c:pt idx="120">
                  <c:v>42215</c:v>
                </c:pt>
                <c:pt idx="121">
                  <c:v>42216</c:v>
                </c:pt>
                <c:pt idx="122">
                  <c:v>42217</c:v>
                </c:pt>
                <c:pt idx="123">
                  <c:v>42218</c:v>
                </c:pt>
                <c:pt idx="124">
                  <c:v>42219</c:v>
                </c:pt>
                <c:pt idx="125">
                  <c:v>42220</c:v>
                </c:pt>
                <c:pt idx="126">
                  <c:v>42221</c:v>
                </c:pt>
                <c:pt idx="127">
                  <c:v>42222</c:v>
                </c:pt>
                <c:pt idx="128">
                  <c:v>42223</c:v>
                </c:pt>
                <c:pt idx="129">
                  <c:v>42224</c:v>
                </c:pt>
                <c:pt idx="130">
                  <c:v>42225</c:v>
                </c:pt>
                <c:pt idx="131">
                  <c:v>42226</c:v>
                </c:pt>
                <c:pt idx="132">
                  <c:v>42227</c:v>
                </c:pt>
                <c:pt idx="133">
                  <c:v>42228</c:v>
                </c:pt>
                <c:pt idx="134">
                  <c:v>42229</c:v>
                </c:pt>
                <c:pt idx="135">
                  <c:v>42230</c:v>
                </c:pt>
                <c:pt idx="136">
                  <c:v>42231</c:v>
                </c:pt>
                <c:pt idx="137">
                  <c:v>42232</c:v>
                </c:pt>
                <c:pt idx="138">
                  <c:v>42233</c:v>
                </c:pt>
                <c:pt idx="139">
                  <c:v>42234</c:v>
                </c:pt>
                <c:pt idx="140">
                  <c:v>42235</c:v>
                </c:pt>
                <c:pt idx="141">
                  <c:v>42236</c:v>
                </c:pt>
                <c:pt idx="142">
                  <c:v>42237</c:v>
                </c:pt>
                <c:pt idx="143">
                  <c:v>42238</c:v>
                </c:pt>
                <c:pt idx="144">
                  <c:v>42239</c:v>
                </c:pt>
                <c:pt idx="145">
                  <c:v>42240</c:v>
                </c:pt>
                <c:pt idx="146">
                  <c:v>42241</c:v>
                </c:pt>
                <c:pt idx="147">
                  <c:v>42242</c:v>
                </c:pt>
                <c:pt idx="148">
                  <c:v>42243</c:v>
                </c:pt>
                <c:pt idx="149">
                  <c:v>42244</c:v>
                </c:pt>
                <c:pt idx="150">
                  <c:v>42245</c:v>
                </c:pt>
                <c:pt idx="151">
                  <c:v>42246</c:v>
                </c:pt>
                <c:pt idx="152">
                  <c:v>42247</c:v>
                </c:pt>
                <c:pt idx="153">
                  <c:v>42248</c:v>
                </c:pt>
                <c:pt idx="154">
                  <c:v>42249</c:v>
                </c:pt>
                <c:pt idx="155">
                  <c:v>42250</c:v>
                </c:pt>
                <c:pt idx="156">
                  <c:v>42251</c:v>
                </c:pt>
                <c:pt idx="157">
                  <c:v>42252</c:v>
                </c:pt>
                <c:pt idx="158">
                  <c:v>42253</c:v>
                </c:pt>
                <c:pt idx="159">
                  <c:v>42254</c:v>
                </c:pt>
                <c:pt idx="160">
                  <c:v>42255</c:v>
                </c:pt>
                <c:pt idx="161">
                  <c:v>42256</c:v>
                </c:pt>
                <c:pt idx="162">
                  <c:v>42257</c:v>
                </c:pt>
                <c:pt idx="163">
                  <c:v>42258</c:v>
                </c:pt>
                <c:pt idx="164">
                  <c:v>42259</c:v>
                </c:pt>
                <c:pt idx="165">
                  <c:v>42260</c:v>
                </c:pt>
                <c:pt idx="166">
                  <c:v>42261</c:v>
                </c:pt>
                <c:pt idx="167">
                  <c:v>42262</c:v>
                </c:pt>
                <c:pt idx="168">
                  <c:v>42263</c:v>
                </c:pt>
                <c:pt idx="169">
                  <c:v>42264</c:v>
                </c:pt>
                <c:pt idx="170">
                  <c:v>42265</c:v>
                </c:pt>
                <c:pt idx="171">
                  <c:v>42266</c:v>
                </c:pt>
                <c:pt idx="172">
                  <c:v>42267</c:v>
                </c:pt>
                <c:pt idx="173">
                  <c:v>42268</c:v>
                </c:pt>
                <c:pt idx="174">
                  <c:v>42269</c:v>
                </c:pt>
                <c:pt idx="175">
                  <c:v>42270</c:v>
                </c:pt>
                <c:pt idx="176">
                  <c:v>42271</c:v>
                </c:pt>
                <c:pt idx="177">
                  <c:v>42272</c:v>
                </c:pt>
                <c:pt idx="178">
                  <c:v>42273</c:v>
                </c:pt>
                <c:pt idx="179">
                  <c:v>42274</c:v>
                </c:pt>
                <c:pt idx="180">
                  <c:v>42275</c:v>
                </c:pt>
                <c:pt idx="181">
                  <c:v>42276</c:v>
                </c:pt>
                <c:pt idx="182">
                  <c:v>42277</c:v>
                </c:pt>
                <c:pt idx="183">
                  <c:v>42278</c:v>
                </c:pt>
                <c:pt idx="184">
                  <c:v>42279</c:v>
                </c:pt>
                <c:pt idx="185">
                  <c:v>42280</c:v>
                </c:pt>
                <c:pt idx="186">
                  <c:v>42281</c:v>
                </c:pt>
                <c:pt idx="187">
                  <c:v>42282</c:v>
                </c:pt>
                <c:pt idx="188">
                  <c:v>42283</c:v>
                </c:pt>
                <c:pt idx="189">
                  <c:v>42284</c:v>
                </c:pt>
                <c:pt idx="190">
                  <c:v>42285</c:v>
                </c:pt>
                <c:pt idx="191">
                  <c:v>42286</c:v>
                </c:pt>
                <c:pt idx="192">
                  <c:v>42287</c:v>
                </c:pt>
                <c:pt idx="193">
                  <c:v>42288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42294</c:v>
                </c:pt>
                <c:pt idx="200">
                  <c:v>42295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42301</c:v>
                </c:pt>
                <c:pt idx="207">
                  <c:v>42302</c:v>
                </c:pt>
                <c:pt idx="208">
                  <c:v>42303</c:v>
                </c:pt>
                <c:pt idx="209">
                  <c:v>42304</c:v>
                </c:pt>
                <c:pt idx="210">
                  <c:v>42305</c:v>
                </c:pt>
                <c:pt idx="211">
                  <c:v>42306</c:v>
                </c:pt>
                <c:pt idx="212">
                  <c:v>42307</c:v>
                </c:pt>
                <c:pt idx="213">
                  <c:v>42308</c:v>
                </c:pt>
                <c:pt idx="214">
                  <c:v>42309</c:v>
                </c:pt>
                <c:pt idx="215">
                  <c:v>42310</c:v>
                </c:pt>
                <c:pt idx="216">
                  <c:v>42311</c:v>
                </c:pt>
                <c:pt idx="217">
                  <c:v>42312</c:v>
                </c:pt>
                <c:pt idx="218">
                  <c:v>42313</c:v>
                </c:pt>
                <c:pt idx="219">
                  <c:v>42314</c:v>
                </c:pt>
                <c:pt idx="220">
                  <c:v>42315</c:v>
                </c:pt>
                <c:pt idx="221">
                  <c:v>42316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42322</c:v>
                </c:pt>
                <c:pt idx="228">
                  <c:v>42323</c:v>
                </c:pt>
                <c:pt idx="229">
                  <c:v>42324</c:v>
                </c:pt>
                <c:pt idx="230">
                  <c:v>42325</c:v>
                </c:pt>
                <c:pt idx="231">
                  <c:v>42326</c:v>
                </c:pt>
                <c:pt idx="232">
                  <c:v>42327</c:v>
                </c:pt>
                <c:pt idx="233">
                  <c:v>42328</c:v>
                </c:pt>
                <c:pt idx="234">
                  <c:v>42329</c:v>
                </c:pt>
                <c:pt idx="235">
                  <c:v>42330</c:v>
                </c:pt>
                <c:pt idx="236">
                  <c:v>42331</c:v>
                </c:pt>
                <c:pt idx="237">
                  <c:v>42332</c:v>
                </c:pt>
                <c:pt idx="238">
                  <c:v>42333</c:v>
                </c:pt>
                <c:pt idx="239">
                  <c:v>42334</c:v>
                </c:pt>
                <c:pt idx="240">
                  <c:v>42335</c:v>
                </c:pt>
                <c:pt idx="241">
                  <c:v>42336</c:v>
                </c:pt>
                <c:pt idx="242">
                  <c:v>42337</c:v>
                </c:pt>
                <c:pt idx="243">
                  <c:v>42338</c:v>
                </c:pt>
                <c:pt idx="244">
                  <c:v>42339</c:v>
                </c:pt>
                <c:pt idx="245">
                  <c:v>42340</c:v>
                </c:pt>
                <c:pt idx="246">
                  <c:v>42341</c:v>
                </c:pt>
                <c:pt idx="247">
                  <c:v>42342</c:v>
                </c:pt>
                <c:pt idx="248">
                  <c:v>42343</c:v>
                </c:pt>
                <c:pt idx="249">
                  <c:v>42344</c:v>
                </c:pt>
                <c:pt idx="250">
                  <c:v>42345</c:v>
                </c:pt>
                <c:pt idx="251">
                  <c:v>42346</c:v>
                </c:pt>
                <c:pt idx="252">
                  <c:v>42347</c:v>
                </c:pt>
                <c:pt idx="253">
                  <c:v>42348</c:v>
                </c:pt>
                <c:pt idx="254">
                  <c:v>42349</c:v>
                </c:pt>
                <c:pt idx="255">
                  <c:v>42350</c:v>
                </c:pt>
                <c:pt idx="256">
                  <c:v>42351</c:v>
                </c:pt>
                <c:pt idx="257">
                  <c:v>42352</c:v>
                </c:pt>
                <c:pt idx="258">
                  <c:v>42353</c:v>
                </c:pt>
                <c:pt idx="259">
                  <c:v>42354</c:v>
                </c:pt>
                <c:pt idx="260">
                  <c:v>42355</c:v>
                </c:pt>
                <c:pt idx="261">
                  <c:v>42356</c:v>
                </c:pt>
                <c:pt idx="262">
                  <c:v>42357</c:v>
                </c:pt>
                <c:pt idx="263">
                  <c:v>42358</c:v>
                </c:pt>
                <c:pt idx="264">
                  <c:v>42359</c:v>
                </c:pt>
                <c:pt idx="265">
                  <c:v>42360</c:v>
                </c:pt>
                <c:pt idx="266">
                  <c:v>42361</c:v>
                </c:pt>
                <c:pt idx="267">
                  <c:v>42362</c:v>
                </c:pt>
                <c:pt idx="268">
                  <c:v>42363</c:v>
                </c:pt>
                <c:pt idx="269">
                  <c:v>42364</c:v>
                </c:pt>
                <c:pt idx="270">
                  <c:v>42365</c:v>
                </c:pt>
                <c:pt idx="271">
                  <c:v>42366</c:v>
                </c:pt>
                <c:pt idx="272">
                  <c:v>42367</c:v>
                </c:pt>
                <c:pt idx="273">
                  <c:v>42368</c:v>
                </c:pt>
                <c:pt idx="274">
                  <c:v>42369</c:v>
                </c:pt>
                <c:pt idx="275">
                  <c:v>42370</c:v>
                </c:pt>
                <c:pt idx="276">
                  <c:v>42371</c:v>
                </c:pt>
                <c:pt idx="277">
                  <c:v>42372</c:v>
                </c:pt>
                <c:pt idx="278">
                  <c:v>42373</c:v>
                </c:pt>
                <c:pt idx="279">
                  <c:v>42374</c:v>
                </c:pt>
                <c:pt idx="280">
                  <c:v>42375</c:v>
                </c:pt>
                <c:pt idx="281">
                  <c:v>42376</c:v>
                </c:pt>
                <c:pt idx="282">
                  <c:v>42377</c:v>
                </c:pt>
                <c:pt idx="283">
                  <c:v>42378</c:v>
                </c:pt>
                <c:pt idx="284">
                  <c:v>42379</c:v>
                </c:pt>
                <c:pt idx="285">
                  <c:v>42380</c:v>
                </c:pt>
                <c:pt idx="286">
                  <c:v>42381</c:v>
                </c:pt>
                <c:pt idx="287">
                  <c:v>42382</c:v>
                </c:pt>
                <c:pt idx="288">
                  <c:v>42383</c:v>
                </c:pt>
                <c:pt idx="289">
                  <c:v>42384</c:v>
                </c:pt>
                <c:pt idx="290">
                  <c:v>42385</c:v>
                </c:pt>
                <c:pt idx="291">
                  <c:v>42386</c:v>
                </c:pt>
                <c:pt idx="292">
                  <c:v>42387</c:v>
                </c:pt>
                <c:pt idx="293">
                  <c:v>42388</c:v>
                </c:pt>
                <c:pt idx="294">
                  <c:v>42389</c:v>
                </c:pt>
                <c:pt idx="295">
                  <c:v>42390</c:v>
                </c:pt>
                <c:pt idx="296">
                  <c:v>42391</c:v>
                </c:pt>
                <c:pt idx="297">
                  <c:v>42392</c:v>
                </c:pt>
                <c:pt idx="298">
                  <c:v>42393</c:v>
                </c:pt>
                <c:pt idx="299">
                  <c:v>42394</c:v>
                </c:pt>
                <c:pt idx="300">
                  <c:v>42395</c:v>
                </c:pt>
                <c:pt idx="301">
                  <c:v>42396</c:v>
                </c:pt>
                <c:pt idx="302">
                  <c:v>42397</c:v>
                </c:pt>
                <c:pt idx="303">
                  <c:v>42398</c:v>
                </c:pt>
                <c:pt idx="304">
                  <c:v>42399</c:v>
                </c:pt>
                <c:pt idx="305">
                  <c:v>42400</c:v>
                </c:pt>
                <c:pt idx="306">
                  <c:v>42401</c:v>
                </c:pt>
                <c:pt idx="307">
                  <c:v>42402</c:v>
                </c:pt>
                <c:pt idx="308">
                  <c:v>42403</c:v>
                </c:pt>
                <c:pt idx="309">
                  <c:v>42404</c:v>
                </c:pt>
                <c:pt idx="310">
                  <c:v>42405</c:v>
                </c:pt>
                <c:pt idx="311">
                  <c:v>42406</c:v>
                </c:pt>
                <c:pt idx="312">
                  <c:v>42407</c:v>
                </c:pt>
                <c:pt idx="313">
                  <c:v>42408</c:v>
                </c:pt>
                <c:pt idx="314">
                  <c:v>42409</c:v>
                </c:pt>
                <c:pt idx="315">
                  <c:v>42410</c:v>
                </c:pt>
                <c:pt idx="316">
                  <c:v>42411</c:v>
                </c:pt>
                <c:pt idx="317">
                  <c:v>42412</c:v>
                </c:pt>
                <c:pt idx="318">
                  <c:v>42413</c:v>
                </c:pt>
                <c:pt idx="319">
                  <c:v>42414</c:v>
                </c:pt>
                <c:pt idx="320">
                  <c:v>42415</c:v>
                </c:pt>
                <c:pt idx="321">
                  <c:v>42416</c:v>
                </c:pt>
                <c:pt idx="322">
                  <c:v>42417</c:v>
                </c:pt>
                <c:pt idx="323">
                  <c:v>42418</c:v>
                </c:pt>
                <c:pt idx="324">
                  <c:v>42419</c:v>
                </c:pt>
                <c:pt idx="325">
                  <c:v>42420</c:v>
                </c:pt>
                <c:pt idx="326">
                  <c:v>42421</c:v>
                </c:pt>
                <c:pt idx="327">
                  <c:v>42422</c:v>
                </c:pt>
                <c:pt idx="328">
                  <c:v>42423</c:v>
                </c:pt>
                <c:pt idx="329">
                  <c:v>42424</c:v>
                </c:pt>
                <c:pt idx="330">
                  <c:v>42425</c:v>
                </c:pt>
                <c:pt idx="331">
                  <c:v>42426</c:v>
                </c:pt>
                <c:pt idx="332">
                  <c:v>42427</c:v>
                </c:pt>
                <c:pt idx="333">
                  <c:v>42428</c:v>
                </c:pt>
                <c:pt idx="334">
                  <c:v>42429</c:v>
                </c:pt>
                <c:pt idx="335">
                  <c:v>42430</c:v>
                </c:pt>
                <c:pt idx="336">
                  <c:v>42431</c:v>
                </c:pt>
                <c:pt idx="337">
                  <c:v>42432</c:v>
                </c:pt>
                <c:pt idx="338">
                  <c:v>42433</c:v>
                </c:pt>
                <c:pt idx="339">
                  <c:v>42434</c:v>
                </c:pt>
                <c:pt idx="340">
                  <c:v>42435</c:v>
                </c:pt>
                <c:pt idx="341">
                  <c:v>42436</c:v>
                </c:pt>
                <c:pt idx="342">
                  <c:v>42437</c:v>
                </c:pt>
                <c:pt idx="343">
                  <c:v>42438</c:v>
                </c:pt>
                <c:pt idx="344">
                  <c:v>42439</c:v>
                </c:pt>
                <c:pt idx="345">
                  <c:v>42440</c:v>
                </c:pt>
                <c:pt idx="346">
                  <c:v>42441</c:v>
                </c:pt>
                <c:pt idx="347">
                  <c:v>42442</c:v>
                </c:pt>
                <c:pt idx="348">
                  <c:v>42443</c:v>
                </c:pt>
                <c:pt idx="349">
                  <c:v>42444</c:v>
                </c:pt>
                <c:pt idx="350">
                  <c:v>42445</c:v>
                </c:pt>
                <c:pt idx="351">
                  <c:v>42446</c:v>
                </c:pt>
                <c:pt idx="352">
                  <c:v>42447</c:v>
                </c:pt>
                <c:pt idx="353">
                  <c:v>42448</c:v>
                </c:pt>
                <c:pt idx="354">
                  <c:v>42449</c:v>
                </c:pt>
                <c:pt idx="355">
                  <c:v>42450</c:v>
                </c:pt>
                <c:pt idx="356">
                  <c:v>42451</c:v>
                </c:pt>
                <c:pt idx="357">
                  <c:v>42452</c:v>
                </c:pt>
                <c:pt idx="358">
                  <c:v>42453</c:v>
                </c:pt>
                <c:pt idx="359">
                  <c:v>42454</c:v>
                </c:pt>
                <c:pt idx="360">
                  <c:v>42455</c:v>
                </c:pt>
                <c:pt idx="361">
                  <c:v>42456</c:v>
                </c:pt>
                <c:pt idx="362">
                  <c:v>42457</c:v>
                </c:pt>
                <c:pt idx="363">
                  <c:v>42458</c:v>
                </c:pt>
                <c:pt idx="364">
                  <c:v>42459</c:v>
                </c:pt>
                <c:pt idx="365">
                  <c:v>42460</c:v>
                </c:pt>
              </c:numCache>
            </c:numRef>
          </c:cat>
          <c:val>
            <c:numRef>
              <c:f>Check!$AJ$6:$AJ$371</c:f>
              <c:numCache>
                <c:formatCode>General</c:formatCode>
                <c:ptCount val="366"/>
                <c:pt idx="0">
                  <c:v>8.5609999999999999</c:v>
                </c:pt>
                <c:pt idx="1">
                  <c:v>7.117</c:v>
                </c:pt>
                <c:pt idx="2">
                  <c:v>6.3949999999999996</c:v>
                </c:pt>
                <c:pt idx="3">
                  <c:v>5.9530000000000003</c:v>
                </c:pt>
                <c:pt idx="4">
                  <c:v>#N/A</c:v>
                </c:pt>
                <c:pt idx="5">
                  <c:v>#N/A</c:v>
                </c:pt>
                <c:pt idx="6">
                  <c:v>8.1430000000000007</c:v>
                </c:pt>
                <c:pt idx="7">
                  <c:v>5.415</c:v>
                </c:pt>
                <c:pt idx="8">
                  <c:v>5.28</c:v>
                </c:pt>
                <c:pt idx="9">
                  <c:v>4.8879999999999999</c:v>
                </c:pt>
                <c:pt idx="10">
                  <c:v>5.5869999999999997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5.5519999999999996</c:v>
                </c:pt>
                <c:pt idx="16">
                  <c:v>5.7629999999999999</c:v>
                </c:pt>
                <c:pt idx="17">
                  <c:v>9.1140000000000008</c:v>
                </c:pt>
                <c:pt idx="18">
                  <c:v>#N/A</c:v>
                </c:pt>
                <c:pt idx="19">
                  <c:v>13.464</c:v>
                </c:pt>
                <c:pt idx="20">
                  <c:v>7.4850000000000003</c:v>
                </c:pt>
                <c:pt idx="21">
                  <c:v>9.7249999999999996</c:v>
                </c:pt>
                <c:pt idx="22">
                  <c:v>8.7940000000000005</c:v>
                </c:pt>
                <c:pt idx="23">
                  <c:v>6.4340000000000002</c:v>
                </c:pt>
                <c:pt idx="24">
                  <c:v>7.1959999999999997</c:v>
                </c:pt>
                <c:pt idx="25">
                  <c:v>#N/A</c:v>
                </c:pt>
                <c:pt idx="26">
                  <c:v>5.7069999999999999</c:v>
                </c:pt>
                <c:pt idx="27">
                  <c:v>7.9820000000000002</c:v>
                </c:pt>
                <c:pt idx="28">
                  <c:v>7.1710000000000003</c:v>
                </c:pt>
                <c:pt idx="29">
                  <c:v>7.976</c:v>
                </c:pt>
                <c:pt idx="30">
                  <c:v>#N/A</c:v>
                </c:pt>
                <c:pt idx="31">
                  <c:v>9.1240000000000006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10.696</c:v>
                </c:pt>
                <c:pt idx="36">
                  <c:v>9.2750000000000004</c:v>
                </c:pt>
                <c:pt idx="37">
                  <c:v>#N/A</c:v>
                </c:pt>
                <c:pt idx="38">
                  <c:v>13.362</c:v>
                </c:pt>
                <c:pt idx="39">
                  <c:v>#N/A</c:v>
                </c:pt>
                <c:pt idx="40">
                  <c:v>12.88</c:v>
                </c:pt>
                <c:pt idx="41">
                  <c:v>#N/A</c:v>
                </c:pt>
                <c:pt idx="42">
                  <c:v>17.056999999999999</c:v>
                </c:pt>
                <c:pt idx="43">
                  <c:v>106.11799999999999</c:v>
                </c:pt>
                <c:pt idx="44">
                  <c:v>28.513999999999999</c:v>
                </c:pt>
                <c:pt idx="45">
                  <c:v>23.564</c:v>
                </c:pt>
                <c:pt idx="46">
                  <c:v>#N/A</c:v>
                </c:pt>
                <c:pt idx="47">
                  <c:v>15.118</c:v>
                </c:pt>
                <c:pt idx="48">
                  <c:v>21.465</c:v>
                </c:pt>
                <c:pt idx="49">
                  <c:v>31.876000000000001</c:v>
                </c:pt>
                <c:pt idx="50">
                  <c:v>33.652000000000001</c:v>
                </c:pt>
                <c:pt idx="51">
                  <c:v>22.181000000000001</c:v>
                </c:pt>
                <c:pt idx="52">
                  <c:v>17.265000000000001</c:v>
                </c:pt>
                <c:pt idx="53">
                  <c:v>#N/A</c:v>
                </c:pt>
                <c:pt idx="54">
                  <c:v>14.387</c:v>
                </c:pt>
                <c:pt idx="55">
                  <c:v>11.14</c:v>
                </c:pt>
                <c:pt idx="56">
                  <c:v>10.499000000000001</c:v>
                </c:pt>
                <c:pt idx="57">
                  <c:v>9.64</c:v>
                </c:pt>
                <c:pt idx="58">
                  <c:v>9.7609999999999992</c:v>
                </c:pt>
                <c:pt idx="59">
                  <c:v>8.8339999999999996</c:v>
                </c:pt>
                <c:pt idx="60">
                  <c:v>#N/A</c:v>
                </c:pt>
                <c:pt idx="61">
                  <c:v>#N/A</c:v>
                </c:pt>
                <c:pt idx="62">
                  <c:v>11.673</c:v>
                </c:pt>
                <c:pt idx="63">
                  <c:v>21.93</c:v>
                </c:pt>
                <c:pt idx="64">
                  <c:v>13.577</c:v>
                </c:pt>
                <c:pt idx="65">
                  <c:v>15.942</c:v>
                </c:pt>
                <c:pt idx="66">
                  <c:v>24.206</c:v>
                </c:pt>
                <c:pt idx="67">
                  <c:v>#N/A</c:v>
                </c:pt>
                <c:pt idx="68">
                  <c:v>16.425999999999998</c:v>
                </c:pt>
                <c:pt idx="69">
                  <c:v>19.41</c:v>
                </c:pt>
                <c:pt idx="70">
                  <c:v>24.221</c:v>
                </c:pt>
                <c:pt idx="71">
                  <c:v>20.215</c:v>
                </c:pt>
                <c:pt idx="72">
                  <c:v>30.015999999999998</c:v>
                </c:pt>
                <c:pt idx="73">
                  <c:v>#N/A</c:v>
                </c:pt>
                <c:pt idx="74">
                  <c:v>25.219000000000001</c:v>
                </c:pt>
                <c:pt idx="75">
                  <c:v>16.923999999999999</c:v>
                </c:pt>
                <c:pt idx="76">
                  <c:v>16.786000000000001</c:v>
                </c:pt>
                <c:pt idx="77">
                  <c:v>14.416</c:v>
                </c:pt>
                <c:pt idx="78">
                  <c:v>12.903</c:v>
                </c:pt>
                <c:pt idx="79">
                  <c:v>12.122</c:v>
                </c:pt>
                <c:pt idx="80">
                  <c:v>11.105</c:v>
                </c:pt>
                <c:pt idx="81">
                  <c:v>#N/A</c:v>
                </c:pt>
                <c:pt idx="82">
                  <c:v>9.9849999999999994</c:v>
                </c:pt>
                <c:pt idx="83">
                  <c:v>#N/A</c:v>
                </c:pt>
                <c:pt idx="84">
                  <c:v>9.0389999999999997</c:v>
                </c:pt>
                <c:pt idx="85">
                  <c:v>#N/A</c:v>
                </c:pt>
                <c:pt idx="86">
                  <c:v>9.0210000000000008</c:v>
                </c:pt>
                <c:pt idx="87">
                  <c:v>8.4700000000000006</c:v>
                </c:pt>
                <c:pt idx="88">
                  <c:v>#N/A</c:v>
                </c:pt>
                <c:pt idx="89">
                  <c:v>8.048</c:v>
                </c:pt>
                <c:pt idx="90">
                  <c:v>7.72</c:v>
                </c:pt>
                <c:pt idx="91">
                  <c:v>7.3559999999999999</c:v>
                </c:pt>
                <c:pt idx="92">
                  <c:v>#N/A</c:v>
                </c:pt>
                <c:pt idx="93">
                  <c:v>9.077</c:v>
                </c:pt>
                <c:pt idx="94">
                  <c:v>10.285</c:v>
                </c:pt>
                <c:pt idx="95">
                  <c:v>#N/A</c:v>
                </c:pt>
                <c:pt idx="96">
                  <c:v>9.109</c:v>
                </c:pt>
                <c:pt idx="97">
                  <c:v>8.3840000000000003</c:v>
                </c:pt>
                <c:pt idx="98">
                  <c:v>10.776999999999999</c:v>
                </c:pt>
                <c:pt idx="99">
                  <c:v>13.332000000000001</c:v>
                </c:pt>
                <c:pt idx="100">
                  <c:v>13.852</c:v>
                </c:pt>
                <c:pt idx="101">
                  <c:v>12.956</c:v>
                </c:pt>
                <c:pt idx="102">
                  <c:v>#N/A</c:v>
                </c:pt>
                <c:pt idx="103">
                  <c:v>8.6319999999999997</c:v>
                </c:pt>
                <c:pt idx="104">
                  <c:v>12.22</c:v>
                </c:pt>
                <c:pt idx="105">
                  <c:v>13.55</c:v>
                </c:pt>
                <c:pt idx="106">
                  <c:v>9.8740000000000006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8.3849999999999998</c:v>
                </c:pt>
                <c:pt idx="111">
                  <c:v>7.6269999999999998</c:v>
                </c:pt>
                <c:pt idx="112">
                  <c:v>9.93</c:v>
                </c:pt>
                <c:pt idx="113">
                  <c:v>8.3130000000000006</c:v>
                </c:pt>
                <c:pt idx="114">
                  <c:v>13.17</c:v>
                </c:pt>
                <c:pt idx="115">
                  <c:v>14.493</c:v>
                </c:pt>
                <c:pt idx="116">
                  <c:v>#N/A</c:v>
                </c:pt>
                <c:pt idx="117">
                  <c:v>9.6780000000000008</c:v>
                </c:pt>
                <c:pt idx="118">
                  <c:v>#N/A</c:v>
                </c:pt>
                <c:pt idx="119">
                  <c:v>8.5570000000000004</c:v>
                </c:pt>
                <c:pt idx="120">
                  <c:v>18.303999999999998</c:v>
                </c:pt>
                <c:pt idx="121">
                  <c:v>#N/A</c:v>
                </c:pt>
                <c:pt idx="122">
                  <c:v>11.464</c:v>
                </c:pt>
                <c:pt idx="123">
                  <c:v>#N/A</c:v>
                </c:pt>
                <c:pt idx="124">
                  <c:v>9.484</c:v>
                </c:pt>
                <c:pt idx="125">
                  <c:v>10.826000000000001</c:v>
                </c:pt>
                <c:pt idx="126">
                  <c:v>9.9710000000000001</c:v>
                </c:pt>
                <c:pt idx="127">
                  <c:v>15.86</c:v>
                </c:pt>
                <c:pt idx="128">
                  <c:v>12.984999999999999</c:v>
                </c:pt>
                <c:pt idx="129">
                  <c:v>13.994</c:v>
                </c:pt>
                <c:pt idx="130">
                  <c:v>#N/A</c:v>
                </c:pt>
                <c:pt idx="131">
                  <c:v>19.006</c:v>
                </c:pt>
                <c:pt idx="132">
                  <c:v>14.813000000000001</c:v>
                </c:pt>
                <c:pt idx="133">
                  <c:v>#N/A</c:v>
                </c:pt>
                <c:pt idx="134">
                  <c:v>12.685</c:v>
                </c:pt>
                <c:pt idx="135">
                  <c:v>15.28</c:v>
                </c:pt>
                <c:pt idx="136">
                  <c:v>12.079000000000001</c:v>
                </c:pt>
                <c:pt idx="137">
                  <c:v>#N/A</c:v>
                </c:pt>
                <c:pt idx="138">
                  <c:v>16.419</c:v>
                </c:pt>
                <c:pt idx="139">
                  <c:v>18.602</c:v>
                </c:pt>
                <c:pt idx="140">
                  <c:v>24.181999999999999</c:v>
                </c:pt>
                <c:pt idx="141">
                  <c:v>15.766</c:v>
                </c:pt>
                <c:pt idx="142">
                  <c:v>13.718</c:v>
                </c:pt>
                <c:pt idx="143">
                  <c:v>19.510999999999999</c:v>
                </c:pt>
                <c:pt idx="144">
                  <c:v>#N/A</c:v>
                </c:pt>
                <c:pt idx="145">
                  <c:v>14.837</c:v>
                </c:pt>
                <c:pt idx="146">
                  <c:v>22.635999999999999</c:v>
                </c:pt>
                <c:pt idx="147">
                  <c:v>15.209</c:v>
                </c:pt>
                <c:pt idx="148">
                  <c:v>17.169</c:v>
                </c:pt>
                <c:pt idx="149">
                  <c:v>12.567</c:v>
                </c:pt>
                <c:pt idx="150">
                  <c:v>11.45</c:v>
                </c:pt>
                <c:pt idx="151">
                  <c:v>#N/A</c:v>
                </c:pt>
                <c:pt idx="152">
                  <c:v>16.12</c:v>
                </c:pt>
                <c:pt idx="153">
                  <c:v>13.811999999999999</c:v>
                </c:pt>
                <c:pt idx="154">
                  <c:v>12.247999999999999</c:v>
                </c:pt>
                <c:pt idx="155">
                  <c:v>20.332000000000001</c:v>
                </c:pt>
                <c:pt idx="156">
                  <c:v>27.036000000000001</c:v>
                </c:pt>
                <c:pt idx="157">
                  <c:v>#N/A</c:v>
                </c:pt>
                <c:pt idx="158">
                  <c:v>#N/A</c:v>
                </c:pt>
                <c:pt idx="159">
                  <c:v>30.37</c:v>
                </c:pt>
                <c:pt idx="160">
                  <c:v>26.24</c:v>
                </c:pt>
                <c:pt idx="161">
                  <c:v>21.663</c:v>
                </c:pt>
                <c:pt idx="162">
                  <c:v>21.934999999999999</c:v>
                </c:pt>
                <c:pt idx="163">
                  <c:v>18.657</c:v>
                </c:pt>
                <c:pt idx="164">
                  <c:v>30.408000000000001</c:v>
                </c:pt>
                <c:pt idx="165">
                  <c:v>#N/A</c:v>
                </c:pt>
                <c:pt idx="166">
                  <c:v>23.591000000000001</c:v>
                </c:pt>
                <c:pt idx="167">
                  <c:v>21.75</c:v>
                </c:pt>
                <c:pt idx="168">
                  <c:v>18.827999999999999</c:v>
                </c:pt>
                <c:pt idx="169">
                  <c:v>23.648</c:v>
                </c:pt>
                <c:pt idx="170">
                  <c:v>16.324000000000002</c:v>
                </c:pt>
                <c:pt idx="171">
                  <c:v>14.989000000000001</c:v>
                </c:pt>
                <c:pt idx="172">
                  <c:v>#N/A</c:v>
                </c:pt>
                <c:pt idx="173">
                  <c:v>17.119</c:v>
                </c:pt>
                <c:pt idx="174">
                  <c:v>#N/A</c:v>
                </c:pt>
                <c:pt idx="175">
                  <c:v>28.03</c:v>
                </c:pt>
                <c:pt idx="176">
                  <c:v>#N/A</c:v>
                </c:pt>
                <c:pt idx="177">
                  <c:v>19.707000000000001</c:v>
                </c:pt>
                <c:pt idx="178">
                  <c:v>16.308</c:v>
                </c:pt>
                <c:pt idx="179">
                  <c:v>#N/A</c:v>
                </c:pt>
                <c:pt idx="180">
                  <c:v>14.949</c:v>
                </c:pt>
                <c:pt idx="181">
                  <c:v>14.225</c:v>
                </c:pt>
                <c:pt idx="182">
                  <c:v>22.026</c:v>
                </c:pt>
                <c:pt idx="183">
                  <c:v>20.277999999999999</c:v>
                </c:pt>
                <c:pt idx="184">
                  <c:v>16.606000000000002</c:v>
                </c:pt>
                <c:pt idx="185">
                  <c:v>20.222000000000001</c:v>
                </c:pt>
                <c:pt idx="186">
                  <c:v>#N/A</c:v>
                </c:pt>
                <c:pt idx="187">
                  <c:v>13.71</c:v>
                </c:pt>
                <c:pt idx="188">
                  <c:v>20.032</c:v>
                </c:pt>
                <c:pt idx="189">
                  <c:v>23.204999999999998</c:v>
                </c:pt>
                <c:pt idx="190">
                  <c:v>22.050999999999998</c:v>
                </c:pt>
                <c:pt idx="191">
                  <c:v>28.253</c:v>
                </c:pt>
                <c:pt idx="192">
                  <c:v>72.738</c:v>
                </c:pt>
                <c:pt idx="193">
                  <c:v>#N/A</c:v>
                </c:pt>
                <c:pt idx="194">
                  <c:v>44.156999999999996</c:v>
                </c:pt>
                <c:pt idx="195">
                  <c:v>36.006999999999998</c:v>
                </c:pt>
                <c:pt idx="196">
                  <c:v>42.081000000000003</c:v>
                </c:pt>
                <c:pt idx="197">
                  <c:v>58.972999999999999</c:v>
                </c:pt>
                <c:pt idx="198">
                  <c:v>59.011000000000003</c:v>
                </c:pt>
                <c:pt idx="199">
                  <c:v>#N/A</c:v>
                </c:pt>
                <c:pt idx="200">
                  <c:v>#N/A</c:v>
                </c:pt>
                <c:pt idx="201">
                  <c:v>50.600999999999999</c:v>
                </c:pt>
                <c:pt idx="202">
                  <c:v>36.470999999999997</c:v>
                </c:pt>
                <c:pt idx="203">
                  <c:v>32.201000000000001</c:v>
                </c:pt>
                <c:pt idx="204">
                  <c:v>29.219000000000001</c:v>
                </c:pt>
                <c:pt idx="205">
                  <c:v>26.873000000000001</c:v>
                </c:pt>
                <c:pt idx="206">
                  <c:v>23.814</c:v>
                </c:pt>
                <c:pt idx="207">
                  <c:v>#N/A</c:v>
                </c:pt>
                <c:pt idx="208">
                  <c:v>24.943999999999999</c:v>
                </c:pt>
                <c:pt idx="209">
                  <c:v>30.850999999999999</c:v>
                </c:pt>
                <c:pt idx="210">
                  <c:v>23.672999999999998</c:v>
                </c:pt>
                <c:pt idx="211">
                  <c:v>21.791</c:v>
                </c:pt>
                <c:pt idx="212">
                  <c:v>20.672000000000001</c:v>
                </c:pt>
                <c:pt idx="213">
                  <c:v>#N/A</c:v>
                </c:pt>
                <c:pt idx="214">
                  <c:v>#N/A</c:v>
                </c:pt>
                <c:pt idx="215">
                  <c:v>21.056999999999999</c:v>
                </c:pt>
                <c:pt idx="216">
                  <c:v>29.344000000000001</c:v>
                </c:pt>
                <c:pt idx="217">
                  <c:v>45.939</c:v>
                </c:pt>
                <c:pt idx="218">
                  <c:v>69.385000000000005</c:v>
                </c:pt>
                <c:pt idx="219">
                  <c:v>100.127</c:v>
                </c:pt>
                <c:pt idx="220">
                  <c:v>79.381</c:v>
                </c:pt>
                <c:pt idx="221">
                  <c:v>#N/A</c:v>
                </c:pt>
                <c:pt idx="222">
                  <c:v>64.852999999999994</c:v>
                </c:pt>
                <c:pt idx="223">
                  <c:v>60.183</c:v>
                </c:pt>
                <c:pt idx="224">
                  <c:v>69.25</c:v>
                </c:pt>
                <c:pt idx="225">
                  <c:v>66.835999999999999</c:v>
                </c:pt>
                <c:pt idx="226">
                  <c:v>57.048000000000002</c:v>
                </c:pt>
                <c:pt idx="227">
                  <c:v>#N/A</c:v>
                </c:pt>
                <c:pt idx="228">
                  <c:v>#N/A</c:v>
                </c:pt>
                <c:pt idx="229">
                  <c:v>37.459000000000003</c:v>
                </c:pt>
                <c:pt idx="230">
                  <c:v>41.331000000000003</c:v>
                </c:pt>
                <c:pt idx="231">
                  <c:v>52.628</c:v>
                </c:pt>
                <c:pt idx="232">
                  <c:v>62.662999999999997</c:v>
                </c:pt>
                <c:pt idx="233">
                  <c:v>49.279000000000003</c:v>
                </c:pt>
                <c:pt idx="234">
                  <c:v>43.218000000000004</c:v>
                </c:pt>
                <c:pt idx="235">
                  <c:v>#N/A</c:v>
                </c:pt>
                <c:pt idx="236">
                  <c:v>59.773000000000003</c:v>
                </c:pt>
                <c:pt idx="237">
                  <c:v>53.61</c:v>
                </c:pt>
                <c:pt idx="238">
                  <c:v>46.081000000000003</c:v>
                </c:pt>
                <c:pt idx="239">
                  <c:v>#N/A</c:v>
                </c:pt>
                <c:pt idx="240">
                  <c:v>35.179000000000002</c:v>
                </c:pt>
                <c:pt idx="241">
                  <c:v>32.215000000000003</c:v>
                </c:pt>
                <c:pt idx="242">
                  <c:v>#N/A</c:v>
                </c:pt>
                <c:pt idx="243">
                  <c:v>56.212000000000003</c:v>
                </c:pt>
                <c:pt idx="244">
                  <c:v>34.343000000000004</c:v>
                </c:pt>
                <c:pt idx="245">
                  <c:v>31.431000000000001</c:v>
                </c:pt>
                <c:pt idx="246">
                  <c:v>28.835999999999999</c:v>
                </c:pt>
                <c:pt idx="247">
                  <c:v>30.940999999999999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31.884</c:v>
                </c:pt>
                <c:pt idx="252">
                  <c:v>30.228000000000002</c:v>
                </c:pt>
                <c:pt idx="253">
                  <c:v>#N/A</c:v>
                </c:pt>
                <c:pt idx="254">
                  <c:v>25.27</c:v>
                </c:pt>
                <c:pt idx="255">
                  <c:v>31.794</c:v>
                </c:pt>
                <c:pt idx="256">
                  <c:v>#N/A</c:v>
                </c:pt>
                <c:pt idx="257">
                  <c:v>34.534999999999997</c:v>
                </c:pt>
                <c:pt idx="258">
                  <c:v>26.75</c:v>
                </c:pt>
                <c:pt idx="259">
                  <c:v>24.175999999999998</c:v>
                </c:pt>
                <c:pt idx="260">
                  <c:v>22.789000000000001</c:v>
                </c:pt>
                <c:pt idx="261">
                  <c:v>23.236000000000001</c:v>
                </c:pt>
                <c:pt idx="262">
                  <c:v>22.010999999999999</c:v>
                </c:pt>
                <c:pt idx="263">
                  <c:v>#N/A</c:v>
                </c:pt>
                <c:pt idx="264">
                  <c:v>18.937000000000001</c:v>
                </c:pt>
                <c:pt idx="265">
                  <c:v>17.724</c:v>
                </c:pt>
                <c:pt idx="266">
                  <c:v>#N/A</c:v>
                </c:pt>
                <c:pt idx="267">
                  <c:v>16.314</c:v>
                </c:pt>
                <c:pt idx="268">
                  <c:v>76.02</c:v>
                </c:pt>
                <c:pt idx="269">
                  <c:v>31.344000000000001</c:v>
                </c:pt>
                <c:pt idx="270">
                  <c:v>#N/A</c:v>
                </c:pt>
                <c:pt idx="271">
                  <c:v>24.841999999999999</c:v>
                </c:pt>
                <c:pt idx="272">
                  <c:v>23.184000000000001</c:v>
                </c:pt>
                <c:pt idx="273">
                  <c:v>21.181000000000001</c:v>
                </c:pt>
                <c:pt idx="274">
                  <c:v>19.227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16.201000000000001</c:v>
                </c:pt>
                <c:pt idx="279">
                  <c:v>15.167999999999999</c:v>
                </c:pt>
                <c:pt idx="280">
                  <c:v>15.753</c:v>
                </c:pt>
                <c:pt idx="281">
                  <c:v>14.215</c:v>
                </c:pt>
                <c:pt idx="282">
                  <c:v>13.302</c:v>
                </c:pt>
                <c:pt idx="283">
                  <c:v>#N/A</c:v>
                </c:pt>
                <c:pt idx="284">
                  <c:v>#N/A</c:v>
                </c:pt>
                <c:pt idx="285">
                  <c:v>12.183999999999999</c:v>
                </c:pt>
                <c:pt idx="286">
                  <c:v>11.266</c:v>
                </c:pt>
                <c:pt idx="287">
                  <c:v>#N/A</c:v>
                </c:pt>
                <c:pt idx="288">
                  <c:v>11.348000000000001</c:v>
                </c:pt>
                <c:pt idx="289">
                  <c:v>14.108000000000001</c:v>
                </c:pt>
                <c:pt idx="290">
                  <c:v>14.117000000000001</c:v>
                </c:pt>
                <c:pt idx="291">
                  <c:v>#N/A</c:v>
                </c:pt>
                <c:pt idx="292">
                  <c:v>18.626000000000001</c:v>
                </c:pt>
                <c:pt idx="293">
                  <c:v>20.488</c:v>
                </c:pt>
                <c:pt idx="294">
                  <c:v>14.757999999999999</c:v>
                </c:pt>
                <c:pt idx="295">
                  <c:v>13.581</c:v>
                </c:pt>
                <c:pt idx="296">
                  <c:v>13.397</c:v>
                </c:pt>
                <c:pt idx="297">
                  <c:v>15.346</c:v>
                </c:pt>
                <c:pt idx="298">
                  <c:v>#N/A</c:v>
                </c:pt>
                <c:pt idx="299">
                  <c:v>10.403</c:v>
                </c:pt>
                <c:pt idx="300">
                  <c:v>11.667999999999999</c:v>
                </c:pt>
                <c:pt idx="301">
                  <c:v>11.605</c:v>
                </c:pt>
                <c:pt idx="302">
                  <c:v>10.682</c:v>
                </c:pt>
                <c:pt idx="303">
                  <c:v>14.404</c:v>
                </c:pt>
                <c:pt idx="304">
                  <c:v>11.138999999999999</c:v>
                </c:pt>
                <c:pt idx="305">
                  <c:v>#N/A</c:v>
                </c:pt>
                <c:pt idx="306">
                  <c:v>11.574999999999999</c:v>
                </c:pt>
                <c:pt idx="307">
                  <c:v>10.398999999999999</c:v>
                </c:pt>
                <c:pt idx="308">
                  <c:v>#N/A</c:v>
                </c:pt>
                <c:pt idx="309">
                  <c:v>10.297000000000001</c:v>
                </c:pt>
                <c:pt idx="310">
                  <c:v>11.295</c:v>
                </c:pt>
                <c:pt idx="311">
                  <c:v>12.792</c:v>
                </c:pt>
                <c:pt idx="312">
                  <c:v>#N/A</c:v>
                </c:pt>
                <c:pt idx="313">
                  <c:v>10.016999999999999</c:v>
                </c:pt>
                <c:pt idx="314">
                  <c:v>8.8079999999999998</c:v>
                </c:pt>
                <c:pt idx="315">
                  <c:v>#N/A</c:v>
                </c:pt>
                <c:pt idx="316">
                  <c:v>8.9710000000000001</c:v>
                </c:pt>
                <c:pt idx="317">
                  <c:v>8.0939999999999994</c:v>
                </c:pt>
                <c:pt idx="318">
                  <c:v>10.289</c:v>
                </c:pt>
                <c:pt idx="319">
                  <c:v>#N/A</c:v>
                </c:pt>
                <c:pt idx="320">
                  <c:v>9.2970000000000006</c:v>
                </c:pt>
                <c:pt idx="321">
                  <c:v>8.2530000000000001</c:v>
                </c:pt>
                <c:pt idx="322">
                  <c:v>#N/A</c:v>
                </c:pt>
                <c:pt idx="323">
                  <c:v>7.452</c:v>
                </c:pt>
                <c:pt idx="324">
                  <c:v>7.516</c:v>
                </c:pt>
                <c:pt idx="325">
                  <c:v>8.4139999999999997</c:v>
                </c:pt>
                <c:pt idx="326">
                  <c:v>#N/A</c:v>
                </c:pt>
                <c:pt idx="327">
                  <c:v>#N/A</c:v>
                </c:pt>
                <c:pt idx="328">
                  <c:v>7.0359999999999996</c:v>
                </c:pt>
                <c:pt idx="329">
                  <c:v>7.077</c:v>
                </c:pt>
                <c:pt idx="330">
                  <c:v>6.63</c:v>
                </c:pt>
                <c:pt idx="331">
                  <c:v>6.5519999999999996</c:v>
                </c:pt>
                <c:pt idx="332">
                  <c:v>6.8879999999999999</c:v>
                </c:pt>
                <c:pt idx="333">
                  <c:v>8.0640000000000001</c:v>
                </c:pt>
                <c:pt idx="334">
                  <c:v>7.2670000000000003</c:v>
                </c:pt>
                <c:pt idx="335">
                  <c:v>#N/A</c:v>
                </c:pt>
                <c:pt idx="336">
                  <c:v>6.4489999999999998</c:v>
                </c:pt>
                <c:pt idx="337">
                  <c:v>6.2389999999999999</c:v>
                </c:pt>
                <c:pt idx="338">
                  <c:v>5.6589999999999998</c:v>
                </c:pt>
                <c:pt idx="339">
                  <c:v>#N/A</c:v>
                </c:pt>
                <c:pt idx="340">
                  <c:v>#N/A</c:v>
                </c:pt>
                <c:pt idx="341">
                  <c:v>5.7130000000000001</c:v>
                </c:pt>
                <c:pt idx="342">
                  <c:v>5.57</c:v>
                </c:pt>
                <c:pt idx="343">
                  <c:v>5.1909999999999998</c:v>
                </c:pt>
                <c:pt idx="344">
                  <c:v>#N/A</c:v>
                </c:pt>
                <c:pt idx="345">
                  <c:v>5.0579999999999998</c:v>
                </c:pt>
                <c:pt idx="346">
                  <c:v>4.8470000000000004</c:v>
                </c:pt>
                <c:pt idx="347">
                  <c:v>#N/A</c:v>
                </c:pt>
                <c:pt idx="348">
                  <c:v>4.8719999999999999</c:v>
                </c:pt>
                <c:pt idx="349">
                  <c:v>4.6890000000000001</c:v>
                </c:pt>
                <c:pt idx="350">
                  <c:v>4.5839999999999996</c:v>
                </c:pt>
                <c:pt idx="351">
                  <c:v>4.1609999999999996</c:v>
                </c:pt>
                <c:pt idx="352">
                  <c:v>4.0830000000000002</c:v>
                </c:pt>
                <c:pt idx="353">
                  <c:v>#N/A</c:v>
                </c:pt>
                <c:pt idx="354">
                  <c:v>#N/A</c:v>
                </c:pt>
                <c:pt idx="355">
                  <c:v>4.141</c:v>
                </c:pt>
                <c:pt idx="356">
                  <c:v>4.1310000000000002</c:v>
                </c:pt>
                <c:pt idx="357">
                  <c:v>3.8380000000000001</c:v>
                </c:pt>
                <c:pt idx="358">
                  <c:v>#N/A</c:v>
                </c:pt>
                <c:pt idx="359">
                  <c:v>3.7130000000000001</c:v>
                </c:pt>
                <c:pt idx="360">
                  <c:v>3.5649999999999999</c:v>
                </c:pt>
                <c:pt idx="361">
                  <c:v>#N/A</c:v>
                </c:pt>
                <c:pt idx="362">
                  <c:v>3.4969999999999999</c:v>
                </c:pt>
                <c:pt idx="363">
                  <c:v>3.3820000000000001</c:v>
                </c:pt>
                <c:pt idx="364">
                  <c:v>3.0470000000000002</c:v>
                </c:pt>
                <c:pt idx="365">
                  <c:v>3.0070000000000001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Check!$AK$2</c:f>
              <c:strCache>
                <c:ptCount val="1"/>
                <c:pt idx="0">
                  <c:v>คำนวณด้วย Rating curve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42098</c:v>
                </c:pt>
                <c:pt idx="4">
                  <c:v>42099</c:v>
                </c:pt>
                <c:pt idx="5">
                  <c:v>42100</c:v>
                </c:pt>
                <c:pt idx="6">
                  <c:v>42101</c:v>
                </c:pt>
                <c:pt idx="7">
                  <c:v>42102</c:v>
                </c:pt>
                <c:pt idx="8">
                  <c:v>42103</c:v>
                </c:pt>
                <c:pt idx="9">
                  <c:v>42104</c:v>
                </c:pt>
                <c:pt idx="10">
                  <c:v>42105</c:v>
                </c:pt>
                <c:pt idx="11">
                  <c:v>42106</c:v>
                </c:pt>
                <c:pt idx="12">
                  <c:v>42107</c:v>
                </c:pt>
                <c:pt idx="13">
                  <c:v>42108</c:v>
                </c:pt>
                <c:pt idx="14">
                  <c:v>42109</c:v>
                </c:pt>
                <c:pt idx="15">
                  <c:v>42110</c:v>
                </c:pt>
                <c:pt idx="16">
                  <c:v>42111</c:v>
                </c:pt>
                <c:pt idx="17">
                  <c:v>42112</c:v>
                </c:pt>
                <c:pt idx="18">
                  <c:v>42113</c:v>
                </c:pt>
                <c:pt idx="19">
                  <c:v>42114</c:v>
                </c:pt>
                <c:pt idx="20">
                  <c:v>42115</c:v>
                </c:pt>
                <c:pt idx="21">
                  <c:v>42116</c:v>
                </c:pt>
                <c:pt idx="22">
                  <c:v>42117</c:v>
                </c:pt>
                <c:pt idx="23">
                  <c:v>42118</c:v>
                </c:pt>
                <c:pt idx="24">
                  <c:v>42119</c:v>
                </c:pt>
                <c:pt idx="25">
                  <c:v>42120</c:v>
                </c:pt>
                <c:pt idx="26">
                  <c:v>42121</c:v>
                </c:pt>
                <c:pt idx="27">
                  <c:v>42122</c:v>
                </c:pt>
                <c:pt idx="28">
                  <c:v>42123</c:v>
                </c:pt>
                <c:pt idx="29">
                  <c:v>42124</c:v>
                </c:pt>
                <c:pt idx="30">
                  <c:v>42125</c:v>
                </c:pt>
                <c:pt idx="31">
                  <c:v>42126</c:v>
                </c:pt>
                <c:pt idx="32">
                  <c:v>42127</c:v>
                </c:pt>
                <c:pt idx="33">
                  <c:v>42128</c:v>
                </c:pt>
                <c:pt idx="34">
                  <c:v>42129</c:v>
                </c:pt>
                <c:pt idx="35">
                  <c:v>42130</c:v>
                </c:pt>
                <c:pt idx="36">
                  <c:v>42131</c:v>
                </c:pt>
                <c:pt idx="37">
                  <c:v>42132</c:v>
                </c:pt>
                <c:pt idx="38">
                  <c:v>42133</c:v>
                </c:pt>
                <c:pt idx="39">
                  <c:v>42134</c:v>
                </c:pt>
                <c:pt idx="40">
                  <c:v>42135</c:v>
                </c:pt>
                <c:pt idx="41">
                  <c:v>42136</c:v>
                </c:pt>
                <c:pt idx="42">
                  <c:v>42137</c:v>
                </c:pt>
                <c:pt idx="43">
                  <c:v>42138</c:v>
                </c:pt>
                <c:pt idx="44">
                  <c:v>42139</c:v>
                </c:pt>
                <c:pt idx="45">
                  <c:v>42140</c:v>
                </c:pt>
                <c:pt idx="46">
                  <c:v>42141</c:v>
                </c:pt>
                <c:pt idx="47">
                  <c:v>42142</c:v>
                </c:pt>
                <c:pt idx="48">
                  <c:v>42143</c:v>
                </c:pt>
                <c:pt idx="49">
                  <c:v>42144</c:v>
                </c:pt>
                <c:pt idx="50">
                  <c:v>42145</c:v>
                </c:pt>
                <c:pt idx="51">
                  <c:v>42146</c:v>
                </c:pt>
                <c:pt idx="52">
                  <c:v>42147</c:v>
                </c:pt>
                <c:pt idx="53">
                  <c:v>42148</c:v>
                </c:pt>
                <c:pt idx="54">
                  <c:v>42149</c:v>
                </c:pt>
                <c:pt idx="55">
                  <c:v>42150</c:v>
                </c:pt>
                <c:pt idx="56">
                  <c:v>42151</c:v>
                </c:pt>
                <c:pt idx="57">
                  <c:v>42152</c:v>
                </c:pt>
                <c:pt idx="58">
                  <c:v>42153</c:v>
                </c:pt>
                <c:pt idx="59">
                  <c:v>42154</c:v>
                </c:pt>
                <c:pt idx="60">
                  <c:v>42155</c:v>
                </c:pt>
                <c:pt idx="61">
                  <c:v>42156</c:v>
                </c:pt>
                <c:pt idx="62">
                  <c:v>42157</c:v>
                </c:pt>
                <c:pt idx="63">
                  <c:v>42158</c:v>
                </c:pt>
                <c:pt idx="64">
                  <c:v>42159</c:v>
                </c:pt>
                <c:pt idx="65">
                  <c:v>42160</c:v>
                </c:pt>
                <c:pt idx="66">
                  <c:v>42161</c:v>
                </c:pt>
                <c:pt idx="67">
                  <c:v>42162</c:v>
                </c:pt>
                <c:pt idx="68">
                  <c:v>42163</c:v>
                </c:pt>
                <c:pt idx="69">
                  <c:v>42164</c:v>
                </c:pt>
                <c:pt idx="70">
                  <c:v>42165</c:v>
                </c:pt>
                <c:pt idx="71">
                  <c:v>42166</c:v>
                </c:pt>
                <c:pt idx="72">
                  <c:v>42167</c:v>
                </c:pt>
                <c:pt idx="73">
                  <c:v>42168</c:v>
                </c:pt>
                <c:pt idx="74">
                  <c:v>42169</c:v>
                </c:pt>
                <c:pt idx="75">
                  <c:v>42170</c:v>
                </c:pt>
                <c:pt idx="76">
                  <c:v>42171</c:v>
                </c:pt>
                <c:pt idx="77">
                  <c:v>42172</c:v>
                </c:pt>
                <c:pt idx="78">
                  <c:v>42173</c:v>
                </c:pt>
                <c:pt idx="79">
                  <c:v>42174</c:v>
                </c:pt>
                <c:pt idx="80">
                  <c:v>42175</c:v>
                </c:pt>
                <c:pt idx="81">
                  <c:v>42176</c:v>
                </c:pt>
                <c:pt idx="82">
                  <c:v>42177</c:v>
                </c:pt>
                <c:pt idx="83">
                  <c:v>42178</c:v>
                </c:pt>
                <c:pt idx="84">
                  <c:v>42179</c:v>
                </c:pt>
                <c:pt idx="85">
                  <c:v>42180</c:v>
                </c:pt>
                <c:pt idx="86">
                  <c:v>42181</c:v>
                </c:pt>
                <c:pt idx="87">
                  <c:v>42182</c:v>
                </c:pt>
                <c:pt idx="88">
                  <c:v>42183</c:v>
                </c:pt>
                <c:pt idx="89">
                  <c:v>42184</c:v>
                </c:pt>
                <c:pt idx="90">
                  <c:v>42185</c:v>
                </c:pt>
                <c:pt idx="91">
                  <c:v>42186</c:v>
                </c:pt>
                <c:pt idx="92">
                  <c:v>42187</c:v>
                </c:pt>
                <c:pt idx="93">
                  <c:v>42188</c:v>
                </c:pt>
                <c:pt idx="94">
                  <c:v>42189</c:v>
                </c:pt>
                <c:pt idx="95">
                  <c:v>42190</c:v>
                </c:pt>
                <c:pt idx="96">
                  <c:v>42191</c:v>
                </c:pt>
                <c:pt idx="97">
                  <c:v>42192</c:v>
                </c:pt>
                <c:pt idx="98">
                  <c:v>42193</c:v>
                </c:pt>
                <c:pt idx="99">
                  <c:v>42194</c:v>
                </c:pt>
                <c:pt idx="100">
                  <c:v>42195</c:v>
                </c:pt>
                <c:pt idx="101">
                  <c:v>42196</c:v>
                </c:pt>
                <c:pt idx="102">
                  <c:v>42197</c:v>
                </c:pt>
                <c:pt idx="103">
                  <c:v>42198</c:v>
                </c:pt>
                <c:pt idx="104">
                  <c:v>42199</c:v>
                </c:pt>
                <c:pt idx="105">
                  <c:v>42200</c:v>
                </c:pt>
                <c:pt idx="106">
                  <c:v>42201</c:v>
                </c:pt>
                <c:pt idx="107">
                  <c:v>42202</c:v>
                </c:pt>
                <c:pt idx="108">
                  <c:v>42203</c:v>
                </c:pt>
                <c:pt idx="109">
                  <c:v>42204</c:v>
                </c:pt>
                <c:pt idx="110">
                  <c:v>42205</c:v>
                </c:pt>
                <c:pt idx="111">
                  <c:v>42206</c:v>
                </c:pt>
                <c:pt idx="112">
                  <c:v>42207</c:v>
                </c:pt>
                <c:pt idx="113">
                  <c:v>42208</c:v>
                </c:pt>
                <c:pt idx="114">
                  <c:v>42209</c:v>
                </c:pt>
                <c:pt idx="115">
                  <c:v>42210</c:v>
                </c:pt>
                <c:pt idx="116">
                  <c:v>42211</c:v>
                </c:pt>
                <c:pt idx="117">
                  <c:v>42212</c:v>
                </c:pt>
                <c:pt idx="118">
                  <c:v>42213</c:v>
                </c:pt>
                <c:pt idx="119">
                  <c:v>42214</c:v>
                </c:pt>
                <c:pt idx="120">
                  <c:v>42215</c:v>
                </c:pt>
                <c:pt idx="121">
                  <c:v>42216</c:v>
                </c:pt>
                <c:pt idx="122">
                  <c:v>42217</c:v>
                </c:pt>
                <c:pt idx="123">
                  <c:v>42218</c:v>
                </c:pt>
                <c:pt idx="124">
                  <c:v>42219</c:v>
                </c:pt>
                <c:pt idx="125">
                  <c:v>42220</c:v>
                </c:pt>
                <c:pt idx="126">
                  <c:v>42221</c:v>
                </c:pt>
                <c:pt idx="127">
                  <c:v>42222</c:v>
                </c:pt>
                <c:pt idx="128">
                  <c:v>42223</c:v>
                </c:pt>
                <c:pt idx="129">
                  <c:v>42224</c:v>
                </c:pt>
                <c:pt idx="130">
                  <c:v>42225</c:v>
                </c:pt>
                <c:pt idx="131">
                  <c:v>42226</c:v>
                </c:pt>
                <c:pt idx="132">
                  <c:v>42227</c:v>
                </c:pt>
                <c:pt idx="133">
                  <c:v>42228</c:v>
                </c:pt>
                <c:pt idx="134">
                  <c:v>42229</c:v>
                </c:pt>
                <c:pt idx="135">
                  <c:v>42230</c:v>
                </c:pt>
                <c:pt idx="136">
                  <c:v>42231</c:v>
                </c:pt>
                <c:pt idx="137">
                  <c:v>42232</c:v>
                </c:pt>
                <c:pt idx="138">
                  <c:v>42233</c:v>
                </c:pt>
                <c:pt idx="139">
                  <c:v>42234</c:v>
                </c:pt>
                <c:pt idx="140">
                  <c:v>42235</c:v>
                </c:pt>
                <c:pt idx="141">
                  <c:v>42236</c:v>
                </c:pt>
                <c:pt idx="142">
                  <c:v>42237</c:v>
                </c:pt>
                <c:pt idx="143">
                  <c:v>42238</c:v>
                </c:pt>
                <c:pt idx="144">
                  <c:v>42239</c:v>
                </c:pt>
                <c:pt idx="145">
                  <c:v>42240</c:v>
                </c:pt>
                <c:pt idx="146">
                  <c:v>42241</c:v>
                </c:pt>
                <c:pt idx="147">
                  <c:v>42242</c:v>
                </c:pt>
                <c:pt idx="148">
                  <c:v>42243</c:v>
                </c:pt>
                <c:pt idx="149">
                  <c:v>42244</c:v>
                </c:pt>
                <c:pt idx="150">
                  <c:v>42245</c:v>
                </c:pt>
                <c:pt idx="151">
                  <c:v>42246</c:v>
                </c:pt>
                <c:pt idx="152">
                  <c:v>42247</c:v>
                </c:pt>
                <c:pt idx="153">
                  <c:v>42248</c:v>
                </c:pt>
                <c:pt idx="154">
                  <c:v>42249</c:v>
                </c:pt>
                <c:pt idx="155">
                  <c:v>42250</c:v>
                </c:pt>
                <c:pt idx="156">
                  <c:v>42251</c:v>
                </c:pt>
                <c:pt idx="157">
                  <c:v>42252</c:v>
                </c:pt>
                <c:pt idx="158">
                  <c:v>42253</c:v>
                </c:pt>
                <c:pt idx="159">
                  <c:v>42254</c:v>
                </c:pt>
                <c:pt idx="160">
                  <c:v>42255</c:v>
                </c:pt>
                <c:pt idx="161">
                  <c:v>42256</c:v>
                </c:pt>
                <c:pt idx="162">
                  <c:v>42257</c:v>
                </c:pt>
                <c:pt idx="163">
                  <c:v>42258</c:v>
                </c:pt>
                <c:pt idx="164">
                  <c:v>42259</c:v>
                </c:pt>
                <c:pt idx="165">
                  <c:v>42260</c:v>
                </c:pt>
                <c:pt idx="166">
                  <c:v>42261</c:v>
                </c:pt>
                <c:pt idx="167">
                  <c:v>42262</c:v>
                </c:pt>
                <c:pt idx="168">
                  <c:v>42263</c:v>
                </c:pt>
                <c:pt idx="169">
                  <c:v>42264</c:v>
                </c:pt>
                <c:pt idx="170">
                  <c:v>42265</c:v>
                </c:pt>
                <c:pt idx="171">
                  <c:v>42266</c:v>
                </c:pt>
                <c:pt idx="172">
                  <c:v>42267</c:v>
                </c:pt>
                <c:pt idx="173">
                  <c:v>42268</c:v>
                </c:pt>
                <c:pt idx="174">
                  <c:v>42269</c:v>
                </c:pt>
                <c:pt idx="175">
                  <c:v>42270</c:v>
                </c:pt>
                <c:pt idx="176">
                  <c:v>42271</c:v>
                </c:pt>
                <c:pt idx="177">
                  <c:v>42272</c:v>
                </c:pt>
                <c:pt idx="178">
                  <c:v>42273</c:v>
                </c:pt>
                <c:pt idx="179">
                  <c:v>42274</c:v>
                </c:pt>
                <c:pt idx="180">
                  <c:v>42275</c:v>
                </c:pt>
                <c:pt idx="181">
                  <c:v>42276</c:v>
                </c:pt>
                <c:pt idx="182">
                  <c:v>42277</c:v>
                </c:pt>
                <c:pt idx="183">
                  <c:v>42278</c:v>
                </c:pt>
                <c:pt idx="184">
                  <c:v>42279</c:v>
                </c:pt>
                <c:pt idx="185">
                  <c:v>42280</c:v>
                </c:pt>
                <c:pt idx="186">
                  <c:v>42281</c:v>
                </c:pt>
                <c:pt idx="187">
                  <c:v>42282</c:v>
                </c:pt>
                <c:pt idx="188">
                  <c:v>42283</c:v>
                </c:pt>
                <c:pt idx="189">
                  <c:v>42284</c:v>
                </c:pt>
                <c:pt idx="190">
                  <c:v>42285</c:v>
                </c:pt>
                <c:pt idx="191">
                  <c:v>42286</c:v>
                </c:pt>
                <c:pt idx="192">
                  <c:v>42287</c:v>
                </c:pt>
                <c:pt idx="193">
                  <c:v>42288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42294</c:v>
                </c:pt>
                <c:pt idx="200">
                  <c:v>42295</c:v>
                </c:pt>
                <c:pt idx="201">
                  <c:v>42296</c:v>
                </c:pt>
                <c:pt idx="202">
                  <c:v>42297</c:v>
                </c:pt>
                <c:pt idx="203">
                  <c:v>42298</c:v>
                </c:pt>
                <c:pt idx="204">
                  <c:v>42299</c:v>
                </c:pt>
                <c:pt idx="205">
                  <c:v>42300</c:v>
                </c:pt>
                <c:pt idx="206">
                  <c:v>42301</c:v>
                </c:pt>
                <c:pt idx="207">
                  <c:v>42302</c:v>
                </c:pt>
                <c:pt idx="208">
                  <c:v>42303</c:v>
                </c:pt>
                <c:pt idx="209">
                  <c:v>42304</c:v>
                </c:pt>
                <c:pt idx="210">
                  <c:v>42305</c:v>
                </c:pt>
                <c:pt idx="211">
                  <c:v>42306</c:v>
                </c:pt>
                <c:pt idx="212">
                  <c:v>42307</c:v>
                </c:pt>
                <c:pt idx="213">
                  <c:v>42308</c:v>
                </c:pt>
                <c:pt idx="214">
                  <c:v>42309</c:v>
                </c:pt>
                <c:pt idx="215">
                  <c:v>42310</c:v>
                </c:pt>
                <c:pt idx="216">
                  <c:v>42311</c:v>
                </c:pt>
                <c:pt idx="217">
                  <c:v>42312</c:v>
                </c:pt>
                <c:pt idx="218">
                  <c:v>42313</c:v>
                </c:pt>
                <c:pt idx="219">
                  <c:v>42314</c:v>
                </c:pt>
                <c:pt idx="220">
                  <c:v>42315</c:v>
                </c:pt>
                <c:pt idx="221">
                  <c:v>42316</c:v>
                </c:pt>
                <c:pt idx="222">
                  <c:v>42317</c:v>
                </c:pt>
                <c:pt idx="223">
                  <c:v>42318</c:v>
                </c:pt>
                <c:pt idx="224">
                  <c:v>42319</c:v>
                </c:pt>
                <c:pt idx="225">
                  <c:v>42320</c:v>
                </c:pt>
                <c:pt idx="226">
                  <c:v>42321</c:v>
                </c:pt>
                <c:pt idx="227">
                  <c:v>42322</c:v>
                </c:pt>
                <c:pt idx="228">
                  <c:v>42323</c:v>
                </c:pt>
                <c:pt idx="229">
                  <c:v>42324</c:v>
                </c:pt>
                <c:pt idx="230">
                  <c:v>42325</c:v>
                </c:pt>
                <c:pt idx="231">
                  <c:v>42326</c:v>
                </c:pt>
                <c:pt idx="232">
                  <c:v>42327</c:v>
                </c:pt>
                <c:pt idx="233">
                  <c:v>42328</c:v>
                </c:pt>
                <c:pt idx="234">
                  <c:v>42329</c:v>
                </c:pt>
                <c:pt idx="235">
                  <c:v>42330</c:v>
                </c:pt>
                <c:pt idx="236">
                  <c:v>42331</c:v>
                </c:pt>
                <c:pt idx="237">
                  <c:v>42332</c:v>
                </c:pt>
                <c:pt idx="238">
                  <c:v>42333</c:v>
                </c:pt>
                <c:pt idx="239">
                  <c:v>42334</c:v>
                </c:pt>
                <c:pt idx="240">
                  <c:v>42335</c:v>
                </c:pt>
                <c:pt idx="241">
                  <c:v>42336</c:v>
                </c:pt>
                <c:pt idx="242">
                  <c:v>42337</c:v>
                </c:pt>
                <c:pt idx="243">
                  <c:v>42338</c:v>
                </c:pt>
                <c:pt idx="244">
                  <c:v>42339</c:v>
                </c:pt>
                <c:pt idx="245">
                  <c:v>42340</c:v>
                </c:pt>
                <c:pt idx="246">
                  <c:v>42341</c:v>
                </c:pt>
                <c:pt idx="247">
                  <c:v>42342</c:v>
                </c:pt>
                <c:pt idx="248">
                  <c:v>42343</c:v>
                </c:pt>
                <c:pt idx="249">
                  <c:v>42344</c:v>
                </c:pt>
                <c:pt idx="250">
                  <c:v>42345</c:v>
                </c:pt>
                <c:pt idx="251">
                  <c:v>42346</c:v>
                </c:pt>
                <c:pt idx="252">
                  <c:v>42347</c:v>
                </c:pt>
                <c:pt idx="253">
                  <c:v>42348</c:v>
                </c:pt>
                <c:pt idx="254">
                  <c:v>42349</c:v>
                </c:pt>
                <c:pt idx="255">
                  <c:v>42350</c:v>
                </c:pt>
                <c:pt idx="256">
                  <c:v>42351</c:v>
                </c:pt>
                <c:pt idx="257">
                  <c:v>42352</c:v>
                </c:pt>
                <c:pt idx="258">
                  <c:v>42353</c:v>
                </c:pt>
                <c:pt idx="259">
                  <c:v>42354</c:v>
                </c:pt>
                <c:pt idx="260">
                  <c:v>42355</c:v>
                </c:pt>
                <c:pt idx="261">
                  <c:v>42356</c:v>
                </c:pt>
                <c:pt idx="262">
                  <c:v>42357</c:v>
                </c:pt>
                <c:pt idx="263">
                  <c:v>42358</c:v>
                </c:pt>
                <c:pt idx="264">
                  <c:v>42359</c:v>
                </c:pt>
                <c:pt idx="265">
                  <c:v>42360</c:v>
                </c:pt>
                <c:pt idx="266">
                  <c:v>42361</c:v>
                </c:pt>
                <c:pt idx="267">
                  <c:v>42362</c:v>
                </c:pt>
                <c:pt idx="268">
                  <c:v>42363</c:v>
                </c:pt>
                <c:pt idx="269">
                  <c:v>42364</c:v>
                </c:pt>
                <c:pt idx="270">
                  <c:v>42365</c:v>
                </c:pt>
                <c:pt idx="271">
                  <c:v>42366</c:v>
                </c:pt>
                <c:pt idx="272">
                  <c:v>42367</c:v>
                </c:pt>
                <c:pt idx="273">
                  <c:v>42368</c:v>
                </c:pt>
                <c:pt idx="274">
                  <c:v>42369</c:v>
                </c:pt>
                <c:pt idx="275">
                  <c:v>42370</c:v>
                </c:pt>
                <c:pt idx="276">
                  <c:v>42371</c:v>
                </c:pt>
                <c:pt idx="277">
                  <c:v>42372</c:v>
                </c:pt>
                <c:pt idx="278">
                  <c:v>42373</c:v>
                </c:pt>
                <c:pt idx="279">
                  <c:v>42374</c:v>
                </c:pt>
                <c:pt idx="280">
                  <c:v>42375</c:v>
                </c:pt>
                <c:pt idx="281">
                  <c:v>42376</c:v>
                </c:pt>
                <c:pt idx="282">
                  <c:v>42377</c:v>
                </c:pt>
                <c:pt idx="283">
                  <c:v>42378</c:v>
                </c:pt>
                <c:pt idx="284">
                  <c:v>42379</c:v>
                </c:pt>
                <c:pt idx="285">
                  <c:v>42380</c:v>
                </c:pt>
                <c:pt idx="286">
                  <c:v>42381</c:v>
                </c:pt>
                <c:pt idx="287">
                  <c:v>42382</c:v>
                </c:pt>
                <c:pt idx="288">
                  <c:v>42383</c:v>
                </c:pt>
                <c:pt idx="289">
                  <c:v>42384</c:v>
                </c:pt>
                <c:pt idx="290">
                  <c:v>42385</c:v>
                </c:pt>
                <c:pt idx="291">
                  <c:v>42386</c:v>
                </c:pt>
                <c:pt idx="292">
                  <c:v>42387</c:v>
                </c:pt>
                <c:pt idx="293">
                  <c:v>42388</c:v>
                </c:pt>
                <c:pt idx="294">
                  <c:v>42389</c:v>
                </c:pt>
                <c:pt idx="295">
                  <c:v>42390</c:v>
                </c:pt>
                <c:pt idx="296">
                  <c:v>42391</c:v>
                </c:pt>
                <c:pt idx="297">
                  <c:v>42392</c:v>
                </c:pt>
                <c:pt idx="298">
                  <c:v>42393</c:v>
                </c:pt>
                <c:pt idx="299">
                  <c:v>42394</c:v>
                </c:pt>
                <c:pt idx="300">
                  <c:v>42395</c:v>
                </c:pt>
                <c:pt idx="301">
                  <c:v>42396</c:v>
                </c:pt>
                <c:pt idx="302">
                  <c:v>42397</c:v>
                </c:pt>
                <c:pt idx="303">
                  <c:v>42398</c:v>
                </c:pt>
                <c:pt idx="304">
                  <c:v>42399</c:v>
                </c:pt>
                <c:pt idx="305">
                  <c:v>42400</c:v>
                </c:pt>
                <c:pt idx="306">
                  <c:v>42401</c:v>
                </c:pt>
                <c:pt idx="307">
                  <c:v>42402</c:v>
                </c:pt>
                <c:pt idx="308">
                  <c:v>42403</c:v>
                </c:pt>
                <c:pt idx="309">
                  <c:v>42404</c:v>
                </c:pt>
                <c:pt idx="310">
                  <c:v>42405</c:v>
                </c:pt>
                <c:pt idx="311">
                  <c:v>42406</c:v>
                </c:pt>
                <c:pt idx="312">
                  <c:v>42407</c:v>
                </c:pt>
                <c:pt idx="313">
                  <c:v>42408</c:v>
                </c:pt>
                <c:pt idx="314">
                  <c:v>42409</c:v>
                </c:pt>
                <c:pt idx="315">
                  <c:v>42410</c:v>
                </c:pt>
                <c:pt idx="316">
                  <c:v>42411</c:v>
                </c:pt>
                <c:pt idx="317">
                  <c:v>42412</c:v>
                </c:pt>
                <c:pt idx="318">
                  <c:v>42413</c:v>
                </c:pt>
                <c:pt idx="319">
                  <c:v>42414</c:v>
                </c:pt>
                <c:pt idx="320">
                  <c:v>42415</c:v>
                </c:pt>
                <c:pt idx="321">
                  <c:v>42416</c:v>
                </c:pt>
                <c:pt idx="322">
                  <c:v>42417</c:v>
                </c:pt>
                <c:pt idx="323">
                  <c:v>42418</c:v>
                </c:pt>
                <c:pt idx="324">
                  <c:v>42419</c:v>
                </c:pt>
                <c:pt idx="325">
                  <c:v>42420</c:v>
                </c:pt>
                <c:pt idx="326">
                  <c:v>42421</c:v>
                </c:pt>
                <c:pt idx="327">
                  <c:v>42422</c:v>
                </c:pt>
                <c:pt idx="328">
                  <c:v>42423</c:v>
                </c:pt>
                <c:pt idx="329">
                  <c:v>42424</c:v>
                </c:pt>
                <c:pt idx="330">
                  <c:v>42425</c:v>
                </c:pt>
                <c:pt idx="331">
                  <c:v>42426</c:v>
                </c:pt>
                <c:pt idx="332">
                  <c:v>42427</c:v>
                </c:pt>
                <c:pt idx="333">
                  <c:v>42428</c:v>
                </c:pt>
                <c:pt idx="334">
                  <c:v>42429</c:v>
                </c:pt>
                <c:pt idx="335">
                  <c:v>42430</c:v>
                </c:pt>
                <c:pt idx="336">
                  <c:v>42431</c:v>
                </c:pt>
                <c:pt idx="337">
                  <c:v>42432</c:v>
                </c:pt>
                <c:pt idx="338">
                  <c:v>42433</c:v>
                </c:pt>
                <c:pt idx="339">
                  <c:v>42434</c:v>
                </c:pt>
                <c:pt idx="340">
                  <c:v>42435</c:v>
                </c:pt>
                <c:pt idx="341">
                  <c:v>42436</c:v>
                </c:pt>
                <c:pt idx="342">
                  <c:v>42437</c:v>
                </c:pt>
                <c:pt idx="343">
                  <c:v>42438</c:v>
                </c:pt>
                <c:pt idx="344">
                  <c:v>42439</c:v>
                </c:pt>
                <c:pt idx="345">
                  <c:v>42440</c:v>
                </c:pt>
                <c:pt idx="346">
                  <c:v>42441</c:v>
                </c:pt>
                <c:pt idx="347">
                  <c:v>42442</c:v>
                </c:pt>
                <c:pt idx="348">
                  <c:v>42443</c:v>
                </c:pt>
                <c:pt idx="349">
                  <c:v>42444</c:v>
                </c:pt>
                <c:pt idx="350">
                  <c:v>42445</c:v>
                </c:pt>
                <c:pt idx="351">
                  <c:v>42446</c:v>
                </c:pt>
                <c:pt idx="352">
                  <c:v>42447</c:v>
                </c:pt>
                <c:pt idx="353">
                  <c:v>42448</c:v>
                </c:pt>
                <c:pt idx="354">
                  <c:v>42449</c:v>
                </c:pt>
                <c:pt idx="355">
                  <c:v>42450</c:v>
                </c:pt>
                <c:pt idx="356">
                  <c:v>42451</c:v>
                </c:pt>
                <c:pt idx="357">
                  <c:v>42452</c:v>
                </c:pt>
                <c:pt idx="358">
                  <c:v>42453</c:v>
                </c:pt>
                <c:pt idx="359">
                  <c:v>42454</c:v>
                </c:pt>
                <c:pt idx="360">
                  <c:v>42455</c:v>
                </c:pt>
                <c:pt idx="361">
                  <c:v>42456</c:v>
                </c:pt>
                <c:pt idx="362">
                  <c:v>42457</c:v>
                </c:pt>
                <c:pt idx="363">
                  <c:v>42458</c:v>
                </c:pt>
                <c:pt idx="364">
                  <c:v>42459</c:v>
                </c:pt>
                <c:pt idx="365">
                  <c:v>42460</c:v>
                </c:pt>
              </c:numCache>
            </c:numRef>
          </c:cat>
          <c:val>
            <c:numRef>
              <c:f>Check!$AL$6:$AL$371</c:f>
              <c:numCache>
                <c:formatCode>0.00</c:formatCode>
                <c:ptCount val="366"/>
                <c:pt idx="0">
                  <c:v>10.07</c:v>
                </c:pt>
                <c:pt idx="1">
                  <c:v>7.37</c:v>
                </c:pt>
                <c:pt idx="2">
                  <c:v>7.01</c:v>
                </c:pt>
                <c:pt idx="3">
                  <c:v>6.65</c:v>
                </c:pt>
                <c:pt idx="4">
                  <c:v>6.65</c:v>
                </c:pt>
                <c:pt idx="5">
                  <c:v>6.29</c:v>
                </c:pt>
                <c:pt idx="6">
                  <c:v>7.23</c:v>
                </c:pt>
                <c:pt idx="7">
                  <c:v>6.71</c:v>
                </c:pt>
                <c:pt idx="8">
                  <c:v>6.29</c:v>
                </c:pt>
                <c:pt idx="9">
                  <c:v>5.93</c:v>
                </c:pt>
                <c:pt idx="10">
                  <c:v>6.35</c:v>
                </c:pt>
                <c:pt idx="11">
                  <c:v>7.37</c:v>
                </c:pt>
                <c:pt idx="12">
                  <c:v>6.65</c:v>
                </c:pt>
                <c:pt idx="13">
                  <c:v>6.29</c:v>
                </c:pt>
                <c:pt idx="14">
                  <c:v>6.65</c:v>
                </c:pt>
                <c:pt idx="15">
                  <c:v>6.29</c:v>
                </c:pt>
                <c:pt idx="16">
                  <c:v>6.68</c:v>
                </c:pt>
                <c:pt idx="17">
                  <c:v>8.8800000000000008</c:v>
                </c:pt>
                <c:pt idx="18">
                  <c:v>8.41</c:v>
                </c:pt>
                <c:pt idx="19">
                  <c:v>12.39</c:v>
                </c:pt>
                <c:pt idx="20">
                  <c:v>7.45</c:v>
                </c:pt>
                <c:pt idx="21">
                  <c:v>10.029999999999999</c:v>
                </c:pt>
                <c:pt idx="22">
                  <c:v>8.1</c:v>
                </c:pt>
                <c:pt idx="23">
                  <c:v>6.73</c:v>
                </c:pt>
                <c:pt idx="24">
                  <c:v>7.09</c:v>
                </c:pt>
                <c:pt idx="25">
                  <c:v>6.4</c:v>
                </c:pt>
                <c:pt idx="26">
                  <c:v>6.96</c:v>
                </c:pt>
                <c:pt idx="27">
                  <c:v>9.3800000000000008</c:v>
                </c:pt>
                <c:pt idx="28">
                  <c:v>7.01</c:v>
                </c:pt>
                <c:pt idx="29">
                  <c:v>9.8000000000000007</c:v>
                </c:pt>
                <c:pt idx="30">
                  <c:v>11.69</c:v>
                </c:pt>
                <c:pt idx="31">
                  <c:v>9.57</c:v>
                </c:pt>
                <c:pt idx="32">
                  <c:v>18.12</c:v>
                </c:pt>
                <c:pt idx="33">
                  <c:v>23.44</c:v>
                </c:pt>
                <c:pt idx="34">
                  <c:v>17.920000000000002</c:v>
                </c:pt>
                <c:pt idx="35">
                  <c:v>10.34</c:v>
                </c:pt>
                <c:pt idx="36">
                  <c:v>9.57</c:v>
                </c:pt>
                <c:pt idx="37">
                  <c:v>16.21</c:v>
                </c:pt>
                <c:pt idx="38">
                  <c:v>15.3</c:v>
                </c:pt>
                <c:pt idx="39">
                  <c:v>10.3</c:v>
                </c:pt>
                <c:pt idx="40">
                  <c:v>11.66</c:v>
                </c:pt>
                <c:pt idx="41">
                  <c:v>57.08</c:v>
                </c:pt>
                <c:pt idx="42">
                  <c:v>19.920000000000002</c:v>
                </c:pt>
                <c:pt idx="43">
                  <c:v>77.09</c:v>
                </c:pt>
                <c:pt idx="44">
                  <c:v>38.729999999999997</c:v>
                </c:pt>
                <c:pt idx="45">
                  <c:v>26.95</c:v>
                </c:pt>
                <c:pt idx="46">
                  <c:v>21.68</c:v>
                </c:pt>
                <c:pt idx="47">
                  <c:v>15.05</c:v>
                </c:pt>
                <c:pt idx="48">
                  <c:v>20.49</c:v>
                </c:pt>
                <c:pt idx="49">
                  <c:v>37.119999999999997</c:v>
                </c:pt>
                <c:pt idx="50">
                  <c:v>36.26</c:v>
                </c:pt>
                <c:pt idx="51">
                  <c:v>23.5</c:v>
                </c:pt>
                <c:pt idx="52">
                  <c:v>17.71</c:v>
                </c:pt>
                <c:pt idx="53">
                  <c:v>15.05</c:v>
                </c:pt>
                <c:pt idx="54">
                  <c:v>14.9</c:v>
                </c:pt>
                <c:pt idx="55">
                  <c:v>11.39</c:v>
                </c:pt>
                <c:pt idx="56">
                  <c:v>10.65</c:v>
                </c:pt>
                <c:pt idx="57">
                  <c:v>9.8800000000000008</c:v>
                </c:pt>
                <c:pt idx="58">
                  <c:v>10</c:v>
                </c:pt>
                <c:pt idx="59">
                  <c:v>9.69</c:v>
                </c:pt>
                <c:pt idx="60">
                  <c:v>8.8800000000000008</c:v>
                </c:pt>
                <c:pt idx="61">
                  <c:v>14.65</c:v>
                </c:pt>
                <c:pt idx="62">
                  <c:v>11.81</c:v>
                </c:pt>
                <c:pt idx="63">
                  <c:v>20.8</c:v>
                </c:pt>
                <c:pt idx="64">
                  <c:v>12.99</c:v>
                </c:pt>
                <c:pt idx="65">
                  <c:v>17.36</c:v>
                </c:pt>
                <c:pt idx="66">
                  <c:v>23.44</c:v>
                </c:pt>
                <c:pt idx="67">
                  <c:v>15.86</c:v>
                </c:pt>
                <c:pt idx="68">
                  <c:v>16.21</c:v>
                </c:pt>
                <c:pt idx="69">
                  <c:v>19.36</c:v>
                </c:pt>
                <c:pt idx="70">
                  <c:v>24.76</c:v>
                </c:pt>
                <c:pt idx="71">
                  <c:v>18.87</c:v>
                </c:pt>
                <c:pt idx="72">
                  <c:v>32.92</c:v>
                </c:pt>
                <c:pt idx="73">
                  <c:v>34.74</c:v>
                </c:pt>
                <c:pt idx="74">
                  <c:v>22.94</c:v>
                </c:pt>
                <c:pt idx="75">
                  <c:v>18.27</c:v>
                </c:pt>
                <c:pt idx="76">
                  <c:v>17.61</c:v>
                </c:pt>
                <c:pt idx="77">
                  <c:v>15.5</c:v>
                </c:pt>
                <c:pt idx="78">
                  <c:v>13.7</c:v>
                </c:pt>
                <c:pt idx="79">
                  <c:v>12.39</c:v>
                </c:pt>
                <c:pt idx="80">
                  <c:v>11.89</c:v>
                </c:pt>
                <c:pt idx="81">
                  <c:v>10.88</c:v>
                </c:pt>
                <c:pt idx="82">
                  <c:v>10</c:v>
                </c:pt>
                <c:pt idx="83">
                  <c:v>9.8800000000000008</c:v>
                </c:pt>
                <c:pt idx="84">
                  <c:v>9.3800000000000008</c:v>
                </c:pt>
                <c:pt idx="85">
                  <c:v>9.3800000000000008</c:v>
                </c:pt>
                <c:pt idx="86">
                  <c:v>8.3699999999999992</c:v>
                </c:pt>
                <c:pt idx="87">
                  <c:v>8.3699999999999992</c:v>
                </c:pt>
                <c:pt idx="88">
                  <c:v>7.87</c:v>
                </c:pt>
                <c:pt idx="89">
                  <c:v>7.87</c:v>
                </c:pt>
                <c:pt idx="90">
                  <c:v>7.87</c:v>
                </c:pt>
                <c:pt idx="91">
                  <c:v>7.37</c:v>
                </c:pt>
                <c:pt idx="92">
                  <c:v>7.37</c:v>
                </c:pt>
                <c:pt idx="93">
                  <c:v>7.68</c:v>
                </c:pt>
                <c:pt idx="94">
                  <c:v>11.81</c:v>
                </c:pt>
                <c:pt idx="95">
                  <c:v>12.59</c:v>
                </c:pt>
                <c:pt idx="96">
                  <c:v>8.91</c:v>
                </c:pt>
                <c:pt idx="97">
                  <c:v>8.14</c:v>
                </c:pt>
                <c:pt idx="98">
                  <c:v>10.11</c:v>
                </c:pt>
                <c:pt idx="99">
                  <c:v>11.89</c:v>
                </c:pt>
                <c:pt idx="100">
                  <c:v>13.7</c:v>
                </c:pt>
                <c:pt idx="101">
                  <c:v>11.35</c:v>
                </c:pt>
                <c:pt idx="102">
                  <c:v>9.15</c:v>
                </c:pt>
                <c:pt idx="103">
                  <c:v>8.5299999999999994</c:v>
                </c:pt>
                <c:pt idx="104">
                  <c:v>10.65</c:v>
                </c:pt>
                <c:pt idx="105">
                  <c:v>12.31</c:v>
                </c:pt>
                <c:pt idx="106">
                  <c:v>10.11</c:v>
                </c:pt>
                <c:pt idx="107">
                  <c:v>8.64</c:v>
                </c:pt>
                <c:pt idx="108">
                  <c:v>8.8800000000000008</c:v>
                </c:pt>
                <c:pt idx="109">
                  <c:v>8.8800000000000008</c:v>
                </c:pt>
                <c:pt idx="110">
                  <c:v>8.3699999999999992</c:v>
                </c:pt>
                <c:pt idx="111">
                  <c:v>10.07</c:v>
                </c:pt>
                <c:pt idx="112">
                  <c:v>10.38</c:v>
                </c:pt>
                <c:pt idx="113">
                  <c:v>8.3699999999999992</c:v>
                </c:pt>
                <c:pt idx="114">
                  <c:v>11.15</c:v>
                </c:pt>
                <c:pt idx="115">
                  <c:v>10.58</c:v>
                </c:pt>
                <c:pt idx="116">
                  <c:v>12.08</c:v>
                </c:pt>
                <c:pt idx="117">
                  <c:v>10.15</c:v>
                </c:pt>
                <c:pt idx="118">
                  <c:v>9.3800000000000008</c:v>
                </c:pt>
                <c:pt idx="119">
                  <c:v>8.99</c:v>
                </c:pt>
                <c:pt idx="120">
                  <c:v>18.37</c:v>
                </c:pt>
                <c:pt idx="121">
                  <c:v>19.23</c:v>
                </c:pt>
                <c:pt idx="122">
                  <c:v>12.16</c:v>
                </c:pt>
                <c:pt idx="123">
                  <c:v>10.85</c:v>
                </c:pt>
                <c:pt idx="124">
                  <c:v>10.5</c:v>
                </c:pt>
                <c:pt idx="125">
                  <c:v>11.08</c:v>
                </c:pt>
                <c:pt idx="126">
                  <c:v>14.7</c:v>
                </c:pt>
                <c:pt idx="127">
                  <c:v>15</c:v>
                </c:pt>
                <c:pt idx="128">
                  <c:v>13.04</c:v>
                </c:pt>
                <c:pt idx="129">
                  <c:v>13.55</c:v>
                </c:pt>
                <c:pt idx="130">
                  <c:v>16.71</c:v>
                </c:pt>
                <c:pt idx="131">
                  <c:v>18.170000000000002</c:v>
                </c:pt>
                <c:pt idx="132">
                  <c:v>15.4</c:v>
                </c:pt>
                <c:pt idx="133">
                  <c:v>16.059999999999999</c:v>
                </c:pt>
                <c:pt idx="134">
                  <c:v>12.69</c:v>
                </c:pt>
                <c:pt idx="135">
                  <c:v>16.809999999999999</c:v>
                </c:pt>
                <c:pt idx="136">
                  <c:v>12.89</c:v>
                </c:pt>
                <c:pt idx="137">
                  <c:v>12.69</c:v>
                </c:pt>
                <c:pt idx="138">
                  <c:v>15.4</c:v>
                </c:pt>
                <c:pt idx="139">
                  <c:v>20.8</c:v>
                </c:pt>
                <c:pt idx="140">
                  <c:v>22.12</c:v>
                </c:pt>
                <c:pt idx="141">
                  <c:v>17.21</c:v>
                </c:pt>
                <c:pt idx="142">
                  <c:v>13.8</c:v>
                </c:pt>
                <c:pt idx="143">
                  <c:v>17.41</c:v>
                </c:pt>
                <c:pt idx="144">
                  <c:v>14.4</c:v>
                </c:pt>
                <c:pt idx="145">
                  <c:v>16.61</c:v>
                </c:pt>
                <c:pt idx="146">
                  <c:v>20.3</c:v>
                </c:pt>
                <c:pt idx="147">
                  <c:v>15.15</c:v>
                </c:pt>
                <c:pt idx="148">
                  <c:v>15.76</c:v>
                </c:pt>
                <c:pt idx="149">
                  <c:v>12.24</c:v>
                </c:pt>
                <c:pt idx="150">
                  <c:v>13.75</c:v>
                </c:pt>
                <c:pt idx="151">
                  <c:v>26.14</c:v>
                </c:pt>
                <c:pt idx="152">
                  <c:v>18.77</c:v>
                </c:pt>
                <c:pt idx="153">
                  <c:v>14.2</c:v>
                </c:pt>
                <c:pt idx="154">
                  <c:v>14.15</c:v>
                </c:pt>
                <c:pt idx="155">
                  <c:v>19.670000000000002</c:v>
                </c:pt>
                <c:pt idx="156">
                  <c:v>36.94</c:v>
                </c:pt>
                <c:pt idx="157">
                  <c:v>44.37</c:v>
                </c:pt>
                <c:pt idx="158">
                  <c:v>44.1</c:v>
                </c:pt>
                <c:pt idx="159">
                  <c:v>32.47</c:v>
                </c:pt>
                <c:pt idx="160">
                  <c:v>23.94</c:v>
                </c:pt>
                <c:pt idx="161">
                  <c:v>21.12</c:v>
                </c:pt>
                <c:pt idx="162">
                  <c:v>21.05</c:v>
                </c:pt>
                <c:pt idx="163">
                  <c:v>17.920000000000002</c:v>
                </c:pt>
                <c:pt idx="164">
                  <c:v>33.6</c:v>
                </c:pt>
                <c:pt idx="165">
                  <c:v>33.53</c:v>
                </c:pt>
                <c:pt idx="166">
                  <c:v>22.25</c:v>
                </c:pt>
                <c:pt idx="167">
                  <c:v>20.49</c:v>
                </c:pt>
                <c:pt idx="168">
                  <c:v>18.72</c:v>
                </c:pt>
                <c:pt idx="169">
                  <c:v>22.06</c:v>
                </c:pt>
                <c:pt idx="170">
                  <c:v>17.41</c:v>
                </c:pt>
                <c:pt idx="171">
                  <c:v>15.65</c:v>
                </c:pt>
                <c:pt idx="172">
                  <c:v>14.35</c:v>
                </c:pt>
                <c:pt idx="173">
                  <c:v>18.27</c:v>
                </c:pt>
                <c:pt idx="174">
                  <c:v>72.12</c:v>
                </c:pt>
                <c:pt idx="175">
                  <c:v>30.95</c:v>
                </c:pt>
                <c:pt idx="176">
                  <c:v>25.51</c:v>
                </c:pt>
                <c:pt idx="177">
                  <c:v>19.05</c:v>
                </c:pt>
                <c:pt idx="178">
                  <c:v>16.61</c:v>
                </c:pt>
                <c:pt idx="179">
                  <c:v>15.65</c:v>
                </c:pt>
                <c:pt idx="180">
                  <c:v>15.76</c:v>
                </c:pt>
                <c:pt idx="181">
                  <c:v>15.71</c:v>
                </c:pt>
                <c:pt idx="182">
                  <c:v>22.12</c:v>
                </c:pt>
                <c:pt idx="183">
                  <c:v>18.02</c:v>
                </c:pt>
                <c:pt idx="184">
                  <c:v>16.61</c:v>
                </c:pt>
                <c:pt idx="185">
                  <c:v>18.02</c:v>
                </c:pt>
                <c:pt idx="186">
                  <c:v>16.260000000000002</c:v>
                </c:pt>
                <c:pt idx="187">
                  <c:v>14.35</c:v>
                </c:pt>
                <c:pt idx="188">
                  <c:v>17.97</c:v>
                </c:pt>
                <c:pt idx="189">
                  <c:v>23.19</c:v>
                </c:pt>
                <c:pt idx="190">
                  <c:v>26.14</c:v>
                </c:pt>
                <c:pt idx="191">
                  <c:v>32.31</c:v>
                </c:pt>
                <c:pt idx="192">
                  <c:v>94.02</c:v>
                </c:pt>
                <c:pt idx="193">
                  <c:v>45</c:v>
                </c:pt>
                <c:pt idx="194">
                  <c:v>45.98</c:v>
                </c:pt>
                <c:pt idx="195">
                  <c:v>41.86</c:v>
                </c:pt>
                <c:pt idx="196">
                  <c:v>45.09</c:v>
                </c:pt>
                <c:pt idx="197">
                  <c:v>67.03</c:v>
                </c:pt>
                <c:pt idx="198">
                  <c:v>45.89</c:v>
                </c:pt>
                <c:pt idx="199">
                  <c:v>99.3</c:v>
                </c:pt>
                <c:pt idx="200">
                  <c:v>56.98</c:v>
                </c:pt>
                <c:pt idx="201">
                  <c:v>44.64</c:v>
                </c:pt>
                <c:pt idx="202">
                  <c:v>38.01</c:v>
                </c:pt>
                <c:pt idx="203">
                  <c:v>32.159999999999997</c:v>
                </c:pt>
                <c:pt idx="204">
                  <c:v>28.9</c:v>
                </c:pt>
                <c:pt idx="205">
                  <c:v>28.14</c:v>
                </c:pt>
                <c:pt idx="206">
                  <c:v>25.7</c:v>
                </c:pt>
                <c:pt idx="207">
                  <c:v>36.79</c:v>
                </c:pt>
                <c:pt idx="208">
                  <c:v>29.58</c:v>
                </c:pt>
                <c:pt idx="209">
                  <c:v>33.68</c:v>
                </c:pt>
                <c:pt idx="210">
                  <c:v>27.61</c:v>
                </c:pt>
                <c:pt idx="211">
                  <c:v>26.14</c:v>
                </c:pt>
                <c:pt idx="212">
                  <c:v>23.38</c:v>
                </c:pt>
                <c:pt idx="213">
                  <c:v>23</c:v>
                </c:pt>
                <c:pt idx="214">
                  <c:v>23.06</c:v>
                </c:pt>
                <c:pt idx="215">
                  <c:v>23.82</c:v>
                </c:pt>
                <c:pt idx="216">
                  <c:v>36.26</c:v>
                </c:pt>
                <c:pt idx="217">
                  <c:v>57.6</c:v>
                </c:pt>
                <c:pt idx="218">
                  <c:v>85.87</c:v>
                </c:pt>
                <c:pt idx="219">
                  <c:v>88.81</c:v>
                </c:pt>
                <c:pt idx="220">
                  <c:v>87.07</c:v>
                </c:pt>
                <c:pt idx="221">
                  <c:v>90.41</c:v>
                </c:pt>
                <c:pt idx="222">
                  <c:v>71.180000000000007</c:v>
                </c:pt>
                <c:pt idx="223">
                  <c:v>64.19</c:v>
                </c:pt>
                <c:pt idx="224">
                  <c:v>69.16</c:v>
                </c:pt>
                <c:pt idx="225">
                  <c:v>73.069999999999993</c:v>
                </c:pt>
                <c:pt idx="226">
                  <c:v>57.08</c:v>
                </c:pt>
                <c:pt idx="227">
                  <c:v>49.2</c:v>
                </c:pt>
                <c:pt idx="228">
                  <c:v>44.64</c:v>
                </c:pt>
                <c:pt idx="229">
                  <c:v>35.35</c:v>
                </c:pt>
                <c:pt idx="230">
                  <c:v>47.24</c:v>
                </c:pt>
                <c:pt idx="231">
                  <c:v>55.22</c:v>
                </c:pt>
                <c:pt idx="232">
                  <c:v>63.24</c:v>
                </c:pt>
                <c:pt idx="233">
                  <c:v>46.07</c:v>
                </c:pt>
                <c:pt idx="234">
                  <c:v>39.81</c:v>
                </c:pt>
                <c:pt idx="235">
                  <c:v>40.79</c:v>
                </c:pt>
                <c:pt idx="236">
                  <c:v>66.44</c:v>
                </c:pt>
                <c:pt idx="237">
                  <c:v>51.48</c:v>
                </c:pt>
                <c:pt idx="238">
                  <c:v>42.85</c:v>
                </c:pt>
                <c:pt idx="239">
                  <c:v>36.71</c:v>
                </c:pt>
                <c:pt idx="240">
                  <c:v>35.35</c:v>
                </c:pt>
                <c:pt idx="241">
                  <c:v>32.619999999999997</c:v>
                </c:pt>
                <c:pt idx="242">
                  <c:v>37.03</c:v>
                </c:pt>
                <c:pt idx="243">
                  <c:v>44.01</c:v>
                </c:pt>
                <c:pt idx="244">
                  <c:v>33.44</c:v>
                </c:pt>
                <c:pt idx="245">
                  <c:v>30.93</c:v>
                </c:pt>
                <c:pt idx="246">
                  <c:v>28.05</c:v>
                </c:pt>
                <c:pt idx="247">
                  <c:v>30.25</c:v>
                </c:pt>
                <c:pt idx="248">
                  <c:v>28.12</c:v>
                </c:pt>
                <c:pt idx="249">
                  <c:v>43.63</c:v>
                </c:pt>
                <c:pt idx="250">
                  <c:v>34.200000000000003</c:v>
                </c:pt>
                <c:pt idx="251">
                  <c:v>31.08</c:v>
                </c:pt>
                <c:pt idx="252">
                  <c:v>27.74</c:v>
                </c:pt>
                <c:pt idx="253">
                  <c:v>28.27</c:v>
                </c:pt>
                <c:pt idx="254">
                  <c:v>25.4</c:v>
                </c:pt>
                <c:pt idx="255">
                  <c:v>33.21</c:v>
                </c:pt>
                <c:pt idx="256">
                  <c:v>36.42</c:v>
                </c:pt>
                <c:pt idx="257">
                  <c:v>31.69</c:v>
                </c:pt>
                <c:pt idx="258">
                  <c:v>27.59</c:v>
                </c:pt>
                <c:pt idx="259">
                  <c:v>24.28</c:v>
                </c:pt>
                <c:pt idx="260">
                  <c:v>23.52</c:v>
                </c:pt>
                <c:pt idx="261">
                  <c:v>23.1</c:v>
                </c:pt>
                <c:pt idx="262">
                  <c:v>22.2</c:v>
                </c:pt>
                <c:pt idx="263">
                  <c:v>20.16</c:v>
                </c:pt>
                <c:pt idx="264">
                  <c:v>19.350000000000001</c:v>
                </c:pt>
                <c:pt idx="265">
                  <c:v>18.54</c:v>
                </c:pt>
                <c:pt idx="266">
                  <c:v>18.54</c:v>
                </c:pt>
                <c:pt idx="267">
                  <c:v>17.73</c:v>
                </c:pt>
                <c:pt idx="268">
                  <c:v>61.65</c:v>
                </c:pt>
                <c:pt idx="269">
                  <c:v>31.01</c:v>
                </c:pt>
                <c:pt idx="270">
                  <c:v>23.59</c:v>
                </c:pt>
                <c:pt idx="271">
                  <c:v>24.14</c:v>
                </c:pt>
                <c:pt idx="272">
                  <c:v>24.91</c:v>
                </c:pt>
                <c:pt idx="273">
                  <c:v>20.97</c:v>
                </c:pt>
                <c:pt idx="274">
                  <c:v>19.350000000000001</c:v>
                </c:pt>
                <c:pt idx="275">
                  <c:v>19.16</c:v>
                </c:pt>
                <c:pt idx="276">
                  <c:v>18.54</c:v>
                </c:pt>
                <c:pt idx="277">
                  <c:v>17.29</c:v>
                </c:pt>
                <c:pt idx="278">
                  <c:v>16.11</c:v>
                </c:pt>
                <c:pt idx="279">
                  <c:v>15.8</c:v>
                </c:pt>
                <c:pt idx="280">
                  <c:v>15.3</c:v>
                </c:pt>
                <c:pt idx="281">
                  <c:v>14.49</c:v>
                </c:pt>
                <c:pt idx="282">
                  <c:v>13.68</c:v>
                </c:pt>
                <c:pt idx="283">
                  <c:v>13.68</c:v>
                </c:pt>
                <c:pt idx="284">
                  <c:v>13.68</c:v>
                </c:pt>
                <c:pt idx="285">
                  <c:v>13.01</c:v>
                </c:pt>
                <c:pt idx="286">
                  <c:v>12.34</c:v>
                </c:pt>
                <c:pt idx="287">
                  <c:v>12.34</c:v>
                </c:pt>
                <c:pt idx="288">
                  <c:v>12.34</c:v>
                </c:pt>
                <c:pt idx="289">
                  <c:v>14.18</c:v>
                </c:pt>
                <c:pt idx="290">
                  <c:v>19.23</c:v>
                </c:pt>
                <c:pt idx="291">
                  <c:v>27.97</c:v>
                </c:pt>
                <c:pt idx="292">
                  <c:v>19.47</c:v>
                </c:pt>
                <c:pt idx="293">
                  <c:v>18.66</c:v>
                </c:pt>
                <c:pt idx="294">
                  <c:v>14.49</c:v>
                </c:pt>
                <c:pt idx="295">
                  <c:v>13.68</c:v>
                </c:pt>
                <c:pt idx="296">
                  <c:v>13.37</c:v>
                </c:pt>
                <c:pt idx="297">
                  <c:v>13.68</c:v>
                </c:pt>
                <c:pt idx="298">
                  <c:v>12.34</c:v>
                </c:pt>
                <c:pt idx="299">
                  <c:v>11.67</c:v>
                </c:pt>
                <c:pt idx="300">
                  <c:v>12.08</c:v>
                </c:pt>
                <c:pt idx="301">
                  <c:v>12.13</c:v>
                </c:pt>
                <c:pt idx="302">
                  <c:v>11.67</c:v>
                </c:pt>
                <c:pt idx="303">
                  <c:v>17.170000000000002</c:v>
                </c:pt>
                <c:pt idx="304">
                  <c:v>11.67</c:v>
                </c:pt>
                <c:pt idx="305">
                  <c:v>11</c:v>
                </c:pt>
                <c:pt idx="306">
                  <c:v>11</c:v>
                </c:pt>
                <c:pt idx="307">
                  <c:v>10.33</c:v>
                </c:pt>
                <c:pt idx="308">
                  <c:v>10.33</c:v>
                </c:pt>
                <c:pt idx="309">
                  <c:v>10.33</c:v>
                </c:pt>
                <c:pt idx="310">
                  <c:v>10.9</c:v>
                </c:pt>
                <c:pt idx="311">
                  <c:v>12.65</c:v>
                </c:pt>
                <c:pt idx="312">
                  <c:v>11</c:v>
                </c:pt>
                <c:pt idx="313">
                  <c:v>10.33</c:v>
                </c:pt>
                <c:pt idx="314">
                  <c:v>9.66</c:v>
                </c:pt>
                <c:pt idx="315">
                  <c:v>9.66</c:v>
                </c:pt>
                <c:pt idx="316">
                  <c:v>9.66</c:v>
                </c:pt>
                <c:pt idx="317">
                  <c:v>9.4</c:v>
                </c:pt>
                <c:pt idx="318">
                  <c:v>10.33</c:v>
                </c:pt>
                <c:pt idx="319">
                  <c:v>9.66</c:v>
                </c:pt>
                <c:pt idx="320">
                  <c:v>8.99</c:v>
                </c:pt>
                <c:pt idx="321">
                  <c:v>8.32</c:v>
                </c:pt>
                <c:pt idx="322">
                  <c:v>8.32</c:v>
                </c:pt>
                <c:pt idx="323">
                  <c:v>7.65</c:v>
                </c:pt>
                <c:pt idx="324">
                  <c:v>8.01</c:v>
                </c:pt>
                <c:pt idx="325">
                  <c:v>8.32</c:v>
                </c:pt>
                <c:pt idx="326">
                  <c:v>7.65</c:v>
                </c:pt>
                <c:pt idx="327">
                  <c:v>6.98</c:v>
                </c:pt>
                <c:pt idx="328">
                  <c:v>6.98</c:v>
                </c:pt>
                <c:pt idx="329">
                  <c:v>6.98</c:v>
                </c:pt>
                <c:pt idx="330">
                  <c:v>6.98</c:v>
                </c:pt>
                <c:pt idx="331">
                  <c:v>6.98</c:v>
                </c:pt>
                <c:pt idx="332">
                  <c:v>6.98</c:v>
                </c:pt>
                <c:pt idx="333">
                  <c:v>7.03</c:v>
                </c:pt>
                <c:pt idx="334">
                  <c:v>6.98</c:v>
                </c:pt>
                <c:pt idx="335">
                  <c:v>6.98</c:v>
                </c:pt>
                <c:pt idx="336">
                  <c:v>6.48</c:v>
                </c:pt>
                <c:pt idx="337">
                  <c:v>6.48</c:v>
                </c:pt>
                <c:pt idx="338">
                  <c:v>5.99</c:v>
                </c:pt>
                <c:pt idx="339">
                  <c:v>5.99</c:v>
                </c:pt>
                <c:pt idx="340">
                  <c:v>5.99</c:v>
                </c:pt>
                <c:pt idx="341">
                  <c:v>5.99</c:v>
                </c:pt>
                <c:pt idx="342">
                  <c:v>5.99</c:v>
                </c:pt>
                <c:pt idx="343">
                  <c:v>5.61</c:v>
                </c:pt>
                <c:pt idx="344">
                  <c:v>5.49</c:v>
                </c:pt>
                <c:pt idx="345">
                  <c:v>5.49</c:v>
                </c:pt>
                <c:pt idx="346">
                  <c:v>5.49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4.5</c:v>
                </c:pt>
                <c:pt idx="352">
                  <c:v>4.5</c:v>
                </c:pt>
                <c:pt idx="353">
                  <c:v>4.5</c:v>
                </c:pt>
                <c:pt idx="354">
                  <c:v>4.01</c:v>
                </c:pt>
                <c:pt idx="355">
                  <c:v>4.01</c:v>
                </c:pt>
                <c:pt idx="356">
                  <c:v>4.01</c:v>
                </c:pt>
                <c:pt idx="357">
                  <c:v>4.01</c:v>
                </c:pt>
                <c:pt idx="358">
                  <c:v>3.51</c:v>
                </c:pt>
                <c:pt idx="359">
                  <c:v>3.51</c:v>
                </c:pt>
                <c:pt idx="360">
                  <c:v>3.51</c:v>
                </c:pt>
                <c:pt idx="361">
                  <c:v>3.51</c:v>
                </c:pt>
                <c:pt idx="362">
                  <c:v>3.51</c:v>
                </c:pt>
                <c:pt idx="363">
                  <c:v>3.51</c:v>
                </c:pt>
                <c:pt idx="364">
                  <c:v>3.02</c:v>
                </c:pt>
                <c:pt idx="365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5920"/>
        <c:axId val="61088096"/>
      </c:lineChart>
      <c:dateAx>
        <c:axId val="6108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$-107041E]d\ 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61088096"/>
        <c:crosses val="autoZero"/>
        <c:auto val="1"/>
        <c:lblOffset val="100"/>
        <c:baseTimeUnit val="days"/>
        <c:majorUnit val="1"/>
        <c:majorTimeUnit val="months"/>
      </c:dateAx>
      <c:valAx>
        <c:axId val="610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th-TH"/>
                  <a:t>ปริมาณน้ำ (ลบ.ม.</a:t>
                </a:r>
                <a:r>
                  <a:rPr lang="en-US"/>
                  <a:t>/</a:t>
                </a:r>
                <a:r>
                  <a:rPr lang="th-TH"/>
                  <a:t>วิ)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610859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0.68592</cdr:x>
      <cdr:y>0</cdr:y>
    </cdr:from>
    <cdr:to>
      <cdr:x>1</cdr:x>
      <cdr:y>0.06727</cdr:y>
    </cdr:to>
    <cdr:sp macro="" textlink="data!$A$11">
      <cdr:nvSpPr>
        <cdr:cNvPr id="5" name="Rectangle 4"/>
        <cdr:cNvSpPr/>
      </cdr:nvSpPr>
      <cdr:spPr>
        <a:xfrm xmlns:a="http://schemas.openxmlformats.org/drawingml/2006/main">
          <a:off x="6773816" y="0"/>
          <a:ext cx="31017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17D99BD-21D2-496C-BEFE-52AB7A4B730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2558 ถึง 30 พฤศจิกายน 2558</a:t>
          </a:fld>
          <a:endParaRPr lang="th-TH" sz="1100"/>
        </a:p>
      </cdr:txBody>
    </cdr:sp>
  </cdr:relSizeAnchor>
  <cdr:relSizeAnchor xmlns:cdr="http://schemas.openxmlformats.org/drawingml/2006/chartDrawing">
    <cdr:from>
      <cdr:x>0.69315</cdr:x>
      <cdr:y>0.04398</cdr:y>
    </cdr:from>
    <cdr:to>
      <cdr:x>1</cdr:x>
      <cdr:y>0.11125</cdr:y>
    </cdr:to>
    <cdr:sp macro="" textlink="data!$A$12">
      <cdr:nvSpPr>
        <cdr:cNvPr id="6" name="Rectangle 5"/>
        <cdr:cNvSpPr/>
      </cdr:nvSpPr>
      <cdr:spPr>
        <a:xfrm xmlns:a="http://schemas.openxmlformats.org/drawingml/2006/main">
          <a:off x="6845216" y="241292"/>
          <a:ext cx="30303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4F6338-BC80-4491-BD8B-57F6E2E2841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ธันวาคม 2558 ถึง 31 มีนาคม 2559</a:t>
          </a:fld>
          <a:endParaRPr lang="th-TH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0.67686</cdr:x>
      <cdr:y>0</cdr:y>
    </cdr:from>
    <cdr:to>
      <cdr:x>0.99094</cdr:x>
      <cdr:y>0.06727</cdr:y>
    </cdr:to>
    <cdr:sp macro="" textlink="data!$A$11">
      <cdr:nvSpPr>
        <cdr:cNvPr id="3" name="Rectangle 2"/>
        <cdr:cNvSpPr/>
      </cdr:nvSpPr>
      <cdr:spPr>
        <a:xfrm xmlns:a="http://schemas.openxmlformats.org/drawingml/2006/main">
          <a:off x="6684355" y="0"/>
          <a:ext cx="310170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2558 ถึง 30 พฤศจิกายน 2558</a:t>
          </a:fld>
          <a:endParaRPr lang="th-TH" sz="1100"/>
        </a:p>
      </cdr:txBody>
    </cdr:sp>
  </cdr:relSizeAnchor>
  <cdr:relSizeAnchor xmlns:cdr="http://schemas.openxmlformats.org/drawingml/2006/chartDrawing">
    <cdr:from>
      <cdr:x>0.68409</cdr:x>
      <cdr:y>0.04398</cdr:y>
    </cdr:from>
    <cdr:to>
      <cdr:x>0.99094</cdr:x>
      <cdr:y>0.11125</cdr:y>
    </cdr:to>
    <cdr:sp macro="" textlink="data!$A$12">
      <cdr:nvSpPr>
        <cdr:cNvPr id="4" name="Rectangle 3"/>
        <cdr:cNvSpPr/>
      </cdr:nvSpPr>
      <cdr:spPr>
        <a:xfrm xmlns:a="http://schemas.openxmlformats.org/drawingml/2006/main">
          <a:off x="6755793" y="241292"/>
          <a:ext cx="303025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ธันวาคม 2558 ถึง 31 มีนาคม 2559</a:t>
          </a:fld>
          <a:endParaRPr lang="th-TH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221192</xdr:colOff>
      <xdr:row>3</xdr:row>
      <xdr:rowOff>0</xdr:rowOff>
    </xdr:from>
    <xdr:to>
      <xdr:col>16</xdr:col>
      <xdr:colOff>657225</xdr:colOff>
      <xdr:row>29</xdr:row>
      <xdr:rowOff>4233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158750</xdr:colOff>
      <xdr:row>3</xdr:row>
      <xdr:rowOff>0</xdr:rowOff>
    </xdr:from>
    <xdr:to>
      <xdr:col>27</xdr:col>
      <xdr:colOff>594783</xdr:colOff>
      <xdr:row>29</xdr:row>
      <xdr:rowOff>4233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192767</xdr:colOff>
      <xdr:row>29</xdr:row>
      <xdr:rowOff>188231</xdr:rowOff>
    </xdr:from>
    <xdr:to>
      <xdr:col>27</xdr:col>
      <xdr:colOff>628801</xdr:colOff>
      <xdr:row>55</xdr:row>
      <xdr:rowOff>192464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0.00172</cdr:x>
      <cdr:y>0.00325</cdr:y>
    </cdr:from>
    <cdr:to>
      <cdr:x>0.12694</cdr:x>
      <cdr:y>0.06149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634" y="17954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0.00694</cdr:x>
      <cdr:y>0.00918</cdr:y>
    </cdr:from>
    <cdr:to>
      <cdr:x>0.13215</cdr:x>
      <cdr:y>0.06743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677634</xdr:colOff>
      <xdr:row>1</xdr:row>
      <xdr:rowOff>485772</xdr:rowOff>
    </xdr:from>
    <xdr:to>
      <xdr:col>52</xdr:col>
      <xdr:colOff>296634</xdr:colOff>
      <xdr:row>40</xdr:row>
      <xdr:rowOff>44901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B14" sqref="B14"/>
    </sheetView>
  </sheetViews>
  <sheetFormatPr defaultRowHeight="22.5" customHeight="1" x14ac:dyDescent="0.2"/>
  <cols>
    <col min="1" max="1" width="20" style="1" bestFit="1" customWidth="1"/>
    <col min="2" max="2" width="30.875" style="1" customWidth="1"/>
    <col min="3" max="3" width="14.125" style="1" bestFit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61" t="s">
        <v>4</v>
      </c>
      <c r="B1" s="61"/>
      <c r="D1" s="9" t="s">
        <v>18</v>
      </c>
      <c r="E1" s="15">
        <v>42095</v>
      </c>
      <c r="G1" s="9" t="s">
        <v>18</v>
      </c>
      <c r="H1" s="15">
        <v>42339</v>
      </c>
    </row>
    <row r="2" spans="1:8" ht="24" x14ac:dyDescent="0.2">
      <c r="A2" s="62"/>
      <c r="B2" s="62"/>
      <c r="D2" s="11" t="s">
        <v>19</v>
      </c>
      <c r="E2" s="15">
        <v>42338</v>
      </c>
      <c r="G2" s="11" t="s">
        <v>19</v>
      </c>
      <c r="H2" s="15">
        <v>42460</v>
      </c>
    </row>
    <row r="3" spans="1:8" ht="22.5" customHeight="1" x14ac:dyDescent="0.2">
      <c r="A3" s="3" t="s">
        <v>17</v>
      </c>
      <c r="B3" s="2" t="s">
        <v>83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5">
        <v>240202</v>
      </c>
      <c r="D4" s="2">
        <v>116.6</v>
      </c>
      <c r="E4" s="2">
        <v>0</v>
      </c>
      <c r="G4" s="2">
        <v>116.6</v>
      </c>
      <c r="H4" s="2">
        <v>0</v>
      </c>
    </row>
    <row r="5" spans="1:8" ht="22.5" customHeight="1" x14ac:dyDescent="0.2">
      <c r="A5" s="3" t="s">
        <v>1</v>
      </c>
      <c r="B5" s="2" t="s">
        <v>84</v>
      </c>
      <c r="D5" s="2">
        <v>116.70699999999999</v>
      </c>
      <c r="E5" s="2">
        <v>3.78</v>
      </c>
      <c r="G5" s="2">
        <v>116.75700000000001</v>
      </c>
      <c r="H5" s="2">
        <v>2.0299999999999998</v>
      </c>
    </row>
    <row r="6" spans="1:8" ht="22.5" customHeight="1" x14ac:dyDescent="0.2">
      <c r="A6" s="3" t="s">
        <v>2</v>
      </c>
      <c r="B6" s="2" t="s">
        <v>85</v>
      </c>
      <c r="D6" s="2">
        <v>116.807</v>
      </c>
      <c r="E6" s="2">
        <v>7.37</v>
      </c>
      <c r="G6" s="2">
        <v>116.857</v>
      </c>
      <c r="H6" s="2">
        <v>6.98</v>
      </c>
    </row>
    <row r="7" spans="1:8" ht="22.5" customHeight="1" x14ac:dyDescent="0.2">
      <c r="A7" s="3" t="s">
        <v>6</v>
      </c>
      <c r="B7" s="5">
        <v>5.91361111111111</v>
      </c>
      <c r="C7" s="1" t="s">
        <v>88</v>
      </c>
      <c r="D7" s="2">
        <v>116.907</v>
      </c>
      <c r="E7" s="2">
        <v>12.39</v>
      </c>
      <c r="G7" s="2">
        <v>116.95699999999999</v>
      </c>
      <c r="H7" s="2">
        <v>13.68</v>
      </c>
    </row>
    <row r="8" spans="1:8" ht="22.5" customHeight="1" x14ac:dyDescent="0.2">
      <c r="A8" s="3" t="s">
        <v>7</v>
      </c>
      <c r="B8" s="5">
        <v>101.183888888889</v>
      </c>
      <c r="C8" s="1" t="s">
        <v>89</v>
      </c>
      <c r="D8" s="2">
        <v>117.00700000000001</v>
      </c>
      <c r="E8" s="2">
        <v>18.920000000000002</v>
      </c>
      <c r="G8" s="2">
        <v>117.057</v>
      </c>
      <c r="H8" s="2">
        <v>21.78</v>
      </c>
    </row>
    <row r="9" spans="1:8" ht="22.5" customHeight="1" x14ac:dyDescent="0.2">
      <c r="A9" s="3" t="s">
        <v>8</v>
      </c>
      <c r="B9" s="5">
        <v>2015</v>
      </c>
      <c r="D9" s="2">
        <v>117.107</v>
      </c>
      <c r="E9" s="2">
        <v>27.08</v>
      </c>
      <c r="G9" s="2">
        <v>117.107</v>
      </c>
      <c r="H9" s="2">
        <v>26.3</v>
      </c>
    </row>
    <row r="10" spans="1:8" ht="22.5" customHeight="1" x14ac:dyDescent="0.2">
      <c r="A10" s="3" t="s">
        <v>5</v>
      </c>
      <c r="B10" s="6">
        <v>116.20699999999999</v>
      </c>
      <c r="D10" s="2">
        <v>117.20699999999999</v>
      </c>
      <c r="E10" s="2">
        <v>36.94</v>
      </c>
      <c r="G10" s="2">
        <v>117.20699999999999</v>
      </c>
      <c r="H10" s="2">
        <v>36.17</v>
      </c>
    </row>
    <row r="11" spans="1:8" ht="22.5" customHeight="1" x14ac:dyDescent="0.2">
      <c r="A11" s="63" t="str">
        <f>"วันที่ใช้ " &amp; TEXT(E1,"[$-107041E]d mmmm yyyy;@") &amp;" ถึง " &amp; IF(E2&gt;0,TEXT(E2,"[$-107041E]d mmmm yyyy;@"),"-")</f>
        <v>วันที่ใช้ 1 เมษายน 2558 ถึง 30 พฤศจิกายน 2558</v>
      </c>
      <c r="B11" s="63"/>
      <c r="C11" s="1" t="s">
        <v>20</v>
      </c>
      <c r="D11" s="2">
        <v>117.307</v>
      </c>
      <c r="E11" s="2">
        <v>48.58</v>
      </c>
      <c r="G11" s="2">
        <v>117.307</v>
      </c>
      <c r="H11" s="2">
        <v>47.06</v>
      </c>
    </row>
    <row r="12" spans="1:8" ht="24" x14ac:dyDescent="0.2">
      <c r="A12" s="63" t="str">
        <f>"วันที่ใช้ " &amp; TEXT(H1,"[$-107041E]d mmmm yyyy;@") &amp;" ถึง " &amp; IF(H2&gt;0,TEXT(H2,"[$-107041E]d mmmm yyyy;@"),"-")</f>
        <v>วันที่ใช้ 1 ธันวาคม 2558 ถึง 31 มีนาคม 2559</v>
      </c>
      <c r="B12" s="63"/>
      <c r="C12" s="1" t="s">
        <v>24</v>
      </c>
      <c r="D12" s="2">
        <v>117.407</v>
      </c>
      <c r="E12" s="2">
        <v>62.06</v>
      </c>
      <c r="G12" s="2">
        <v>117.407</v>
      </c>
      <c r="H12" s="2">
        <v>58.91</v>
      </c>
    </row>
    <row r="13" spans="1:8" ht="22.5" customHeight="1" x14ac:dyDescent="0.2">
      <c r="D13" s="2">
        <v>117.50700000000001</v>
      </c>
      <c r="E13" s="2">
        <v>77.45</v>
      </c>
      <c r="G13" s="2">
        <v>117.50700000000001</v>
      </c>
      <c r="H13" s="2">
        <v>71.63</v>
      </c>
    </row>
    <row r="14" spans="1:8" ht="22.5" customHeight="1" x14ac:dyDescent="0.2">
      <c r="D14" s="2">
        <v>117.607</v>
      </c>
      <c r="E14" s="2">
        <v>94.82</v>
      </c>
      <c r="G14" s="2">
        <v>117.607</v>
      </c>
      <c r="H14" s="2">
        <v>85.19</v>
      </c>
    </row>
    <row r="15" spans="1:8" ht="22.5" customHeight="1" x14ac:dyDescent="0.2">
      <c r="D15" s="2">
        <v>117.70699999999999</v>
      </c>
      <c r="E15" s="2">
        <v>114.22</v>
      </c>
      <c r="G15" s="2">
        <v>117.70699999999999</v>
      </c>
      <c r="H15" s="2">
        <v>99.53</v>
      </c>
    </row>
    <row r="16" spans="1:8" ht="22.5" customHeight="1" x14ac:dyDescent="0.2">
      <c r="D16" s="2">
        <v>117.807</v>
      </c>
      <c r="E16" s="2">
        <v>135.69</v>
      </c>
      <c r="G16" s="2"/>
      <c r="H16" s="2"/>
    </row>
    <row r="17" spans="1:8" ht="22.5" customHeight="1" x14ac:dyDescent="0.2">
      <c r="A17" s="16"/>
      <c r="D17" s="2"/>
      <c r="E17" s="2"/>
      <c r="G17" s="2"/>
      <c r="H17" s="2"/>
    </row>
    <row r="18" spans="1:8" ht="22.5" customHeight="1" x14ac:dyDescent="0.2">
      <c r="A18" s="16"/>
      <c r="D18" s="2"/>
      <c r="E18" s="2"/>
      <c r="G18" s="2"/>
      <c r="H18" s="2"/>
    </row>
    <row r="19" spans="1:8" ht="22.5" customHeight="1" x14ac:dyDescent="0.2">
      <c r="A19" s="16"/>
      <c r="D19" s="2"/>
      <c r="E19" s="2"/>
      <c r="G19" s="2"/>
      <c r="H19" s="2"/>
    </row>
    <row r="20" spans="1:8" ht="22.5" customHeight="1" x14ac:dyDescent="0.2">
      <c r="D20" s="2"/>
      <c r="E20" s="2"/>
      <c r="G20" s="2"/>
      <c r="H20" s="2"/>
    </row>
    <row r="21" spans="1:8" ht="22.5" customHeight="1" x14ac:dyDescent="0.2">
      <c r="D21" s="2"/>
      <c r="E21" s="2"/>
      <c r="G21" s="2"/>
      <c r="H21" s="2"/>
    </row>
    <row r="22" spans="1:8" ht="22.5" customHeight="1" x14ac:dyDescent="0.2">
      <c r="D22" s="2"/>
      <c r="E22" s="2"/>
      <c r="G22" s="2"/>
      <c r="H22" s="2"/>
    </row>
    <row r="23" spans="1:8" ht="22.5" customHeight="1" x14ac:dyDescent="0.2">
      <c r="D23" s="2"/>
      <c r="E23" s="2"/>
      <c r="G23" s="2"/>
      <c r="H23" s="2"/>
    </row>
    <row r="24" spans="1:8" ht="22.5" customHeight="1" x14ac:dyDescent="0.2">
      <c r="D24" s="2"/>
      <c r="E24" s="2"/>
      <c r="G24" s="2"/>
      <c r="H24" s="2"/>
    </row>
    <row r="25" spans="1:8" ht="22.5" customHeight="1" x14ac:dyDescent="0.2">
      <c r="D25" s="2"/>
      <c r="E25" s="2"/>
      <c r="G25" s="2"/>
      <c r="H25" s="2"/>
    </row>
    <row r="26" spans="1:8" ht="22.5" customHeight="1" x14ac:dyDescent="0.2">
      <c r="D26" s="2"/>
      <c r="E26" s="2"/>
      <c r="G26" s="2"/>
      <c r="H26" s="2"/>
    </row>
    <row r="27" spans="1:8" ht="22.5" customHeight="1" x14ac:dyDescent="0.2">
      <c r="D27" s="2"/>
      <c r="E27" s="2"/>
      <c r="G27" s="2"/>
      <c r="H27" s="2"/>
    </row>
    <row r="28" spans="1:8" ht="22.5" customHeight="1" x14ac:dyDescent="0.2">
      <c r="D28" s="2"/>
      <c r="E28" s="2"/>
      <c r="G28" s="2"/>
      <c r="H28" s="2"/>
    </row>
    <row r="29" spans="1:8" ht="22.5" customHeight="1" x14ac:dyDescent="0.2">
      <c r="D29" s="2"/>
      <c r="E29" s="2"/>
      <c r="G29" s="2"/>
      <c r="H29" s="2"/>
    </row>
    <row r="30" spans="1:8" ht="22.5" customHeight="1" x14ac:dyDescent="0.2">
      <c r="D30" s="2"/>
      <c r="E30" s="2"/>
      <c r="G30" s="2"/>
      <c r="H30" s="2"/>
    </row>
    <row r="31" spans="1:8" ht="22.5" customHeight="1" x14ac:dyDescent="0.2">
      <c r="D31" s="2"/>
      <c r="E31" s="2"/>
      <c r="G31" s="2"/>
      <c r="H31" s="2"/>
    </row>
    <row r="32" spans="1:8" ht="22.5" customHeight="1" x14ac:dyDescent="0.2">
      <c r="D32" s="2"/>
      <c r="E32" s="2"/>
      <c r="G32" s="2"/>
      <c r="H32" s="2"/>
    </row>
    <row r="33" spans="4:8" ht="22.5" customHeight="1" x14ac:dyDescent="0.2">
      <c r="D33" s="2"/>
      <c r="E33" s="2"/>
      <c r="G33" s="2"/>
      <c r="H33" s="2"/>
    </row>
    <row r="34" spans="4:8" ht="22.5" customHeight="1" x14ac:dyDescent="0.2">
      <c r="D34" s="2"/>
      <c r="E34" s="2"/>
      <c r="G34" s="2"/>
      <c r="H34" s="2"/>
    </row>
    <row r="35" spans="4:8" ht="22.5" customHeight="1" x14ac:dyDescent="0.2">
      <c r="D35" s="2"/>
      <c r="E35" s="2"/>
      <c r="G35" s="2"/>
      <c r="H35" s="2"/>
    </row>
    <row r="36" spans="4:8" ht="22.5" customHeight="1" x14ac:dyDescent="0.2">
      <c r="D36" s="2"/>
      <c r="E36" s="2"/>
      <c r="G36" s="2"/>
      <c r="H36" s="2"/>
    </row>
    <row r="37" spans="4:8" ht="22.5" customHeight="1" x14ac:dyDescent="0.2">
      <c r="D37" s="2"/>
      <c r="E37" s="2"/>
      <c r="G37" s="2"/>
      <c r="H37" s="2"/>
    </row>
    <row r="38" spans="4:8" ht="22.5" customHeight="1" x14ac:dyDescent="0.2">
      <c r="D38" s="2"/>
      <c r="E38" s="2"/>
      <c r="G38" s="2"/>
      <c r="H38" s="2"/>
    </row>
    <row r="39" spans="4:8" ht="22.5" customHeight="1" x14ac:dyDescent="0.2">
      <c r="D39" s="2"/>
      <c r="E39" s="2"/>
      <c r="G39" s="2"/>
      <c r="H39" s="2"/>
    </row>
    <row r="40" spans="4:8" ht="22.5" customHeight="1" x14ac:dyDescent="0.2">
      <c r="D40" s="2"/>
      <c r="E40" s="2"/>
      <c r="G40" s="2"/>
      <c r="H40" s="2"/>
    </row>
    <row r="41" spans="4:8" ht="22.5" customHeight="1" x14ac:dyDescent="0.2">
      <c r="D41" s="2"/>
      <c r="E41" s="2"/>
      <c r="G41" s="2"/>
      <c r="H41" s="2"/>
    </row>
    <row r="42" spans="4:8" ht="22.5" customHeight="1" x14ac:dyDescent="0.2">
      <c r="D42" s="2"/>
      <c r="E42" s="2"/>
      <c r="G42" s="2"/>
      <c r="H42" s="2"/>
    </row>
    <row r="43" spans="4:8" ht="22.5" customHeight="1" x14ac:dyDescent="0.2">
      <c r="D43" s="2"/>
      <c r="E43" s="2"/>
      <c r="G43" s="2"/>
      <c r="H43" s="2"/>
    </row>
    <row r="44" spans="4:8" ht="22.5" customHeight="1" x14ac:dyDescent="0.2">
      <c r="D44" s="2"/>
      <c r="E44" s="2"/>
      <c r="G44" s="2"/>
      <c r="H44" s="2"/>
    </row>
    <row r="45" spans="4:8" ht="22.5" customHeight="1" x14ac:dyDescent="0.2">
      <c r="D45" s="2"/>
      <c r="E45" s="2"/>
      <c r="G45" s="2"/>
      <c r="H45" s="2"/>
    </row>
    <row r="46" spans="4:8" ht="22.5" customHeight="1" x14ac:dyDescent="0.2">
      <c r="D46" s="2"/>
      <c r="E46" s="2"/>
      <c r="G46" s="2"/>
      <c r="H46" s="2"/>
    </row>
    <row r="47" spans="4:8" ht="22.5" customHeight="1" x14ac:dyDescent="0.2">
      <c r="D47" s="2"/>
      <c r="E47" s="2"/>
      <c r="G47" s="2"/>
      <c r="H47" s="2"/>
    </row>
    <row r="48" spans="4:8" ht="22.5" customHeight="1" x14ac:dyDescent="0.2">
      <c r="D48" s="2"/>
      <c r="E48" s="2"/>
      <c r="G48" s="2"/>
      <c r="H48" s="2"/>
    </row>
    <row r="49" spans="4:8" ht="22.5" customHeight="1" x14ac:dyDescent="0.2">
      <c r="D49" s="2"/>
      <c r="E49" s="2"/>
      <c r="G49" s="2"/>
      <c r="H49" s="2"/>
    </row>
    <row r="50" spans="4:8" ht="22.5" customHeight="1" x14ac:dyDescent="0.2">
      <c r="D50" s="2"/>
      <c r="E50" s="2"/>
      <c r="G50" s="2"/>
      <c r="H50" s="2"/>
    </row>
    <row r="51" spans="4:8" ht="22.5" customHeight="1" x14ac:dyDescent="0.2">
      <c r="D51" s="2"/>
      <c r="E51" s="2"/>
      <c r="G51" s="2"/>
      <c r="H51" s="2"/>
    </row>
    <row r="52" spans="4:8" ht="22.5" customHeight="1" x14ac:dyDescent="0.2">
      <c r="D52" s="2"/>
      <c r="E52" s="2"/>
      <c r="G52" s="2"/>
      <c r="H52" s="2"/>
    </row>
    <row r="53" spans="4:8" ht="22.5" customHeight="1" x14ac:dyDescent="0.2">
      <c r="D53" s="2"/>
      <c r="E53" s="2"/>
      <c r="G53" s="2"/>
      <c r="H53" s="2"/>
    </row>
    <row r="54" spans="4:8" ht="22.5" customHeight="1" x14ac:dyDescent="0.2">
      <c r="D54" s="2"/>
      <c r="E54" s="2"/>
      <c r="G54" s="2"/>
      <c r="H54" s="2"/>
    </row>
    <row r="55" spans="4:8" ht="22.5" customHeight="1" x14ac:dyDescent="0.2">
      <c r="D55" s="2"/>
      <c r="E55" s="2"/>
      <c r="G55" s="2"/>
      <c r="H55" s="2"/>
    </row>
    <row r="56" spans="4:8" ht="22.5" customHeight="1" x14ac:dyDescent="0.2">
      <c r="D56" s="2"/>
      <c r="E56" s="2"/>
      <c r="G56" s="2"/>
      <c r="H56" s="2"/>
    </row>
    <row r="57" spans="4:8" ht="22.5" customHeight="1" x14ac:dyDescent="0.2">
      <c r="D57" s="2"/>
      <c r="E57" s="2"/>
      <c r="G57" s="2"/>
      <c r="H57" s="2"/>
    </row>
    <row r="58" spans="4:8" ht="22.5" customHeight="1" x14ac:dyDescent="0.2">
      <c r="D58" s="2"/>
      <c r="E58" s="2"/>
      <c r="G58" s="2"/>
      <c r="H58" s="2"/>
    </row>
    <row r="59" spans="4:8" ht="22.5" customHeight="1" x14ac:dyDescent="0.2">
      <c r="D59" s="2"/>
      <c r="E59" s="2"/>
      <c r="G59" s="2"/>
      <c r="H59" s="2"/>
    </row>
    <row r="60" spans="4:8" ht="22.5" customHeight="1" x14ac:dyDescent="0.2">
      <c r="D60" s="2"/>
      <c r="E60" s="2"/>
      <c r="G60" s="2"/>
      <c r="H60" s="2"/>
    </row>
    <row r="61" spans="4:8" ht="22.5" customHeight="1" x14ac:dyDescent="0.2">
      <c r="D61" s="2"/>
      <c r="E61" s="2"/>
      <c r="G61" s="2"/>
      <c r="H61" s="2"/>
    </row>
    <row r="62" spans="4:8" ht="22.5" customHeight="1" x14ac:dyDescent="0.2">
      <c r="D62" s="2"/>
      <c r="E62" s="2"/>
      <c r="G62" s="2"/>
      <c r="H62" s="2"/>
    </row>
    <row r="63" spans="4:8" ht="22.5" customHeight="1" x14ac:dyDescent="0.2">
      <c r="D63" s="2"/>
      <c r="E63" s="2"/>
      <c r="G63" s="2"/>
      <c r="H63" s="2"/>
    </row>
    <row r="64" spans="4:8" ht="22.5" customHeight="1" x14ac:dyDescent="0.2">
      <c r="D64" s="2"/>
      <c r="E64" s="2"/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3">
    <mergeCell ref="A1:B2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6" sqref="O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2" s="8" customFormat="1" ht="30" customHeight="1" x14ac:dyDescent="0.2">
      <c r="A3" s="65" t="str">
        <f>"Water Year "&amp;data!B9</f>
        <v>Water Year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9"/>
  <sheetViews>
    <sheetView showGridLines="0" view="pageBreakPreview" zoomScale="80" zoomScaleNormal="77" zoomScaleSheetLayoutView="80" workbookViewId="0">
      <selection activeCell="N5" sqref="N5:O1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7" s="12" customFormat="1" ht="27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7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7" s="8" customFormat="1" ht="30" customHeight="1" x14ac:dyDescent="0.2">
      <c r="A3" s="65" t="str">
        <f>"Water Year "&amp;data!B9</f>
        <v>Water Year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8" t="s">
        <v>98</v>
      </c>
      <c r="P3" s="8" t="s">
        <v>23</v>
      </c>
    </row>
    <row r="4" spans="1:17" x14ac:dyDescent="0.2">
      <c r="N4" s="4" t="s">
        <v>21</v>
      </c>
      <c r="O4" s="4" t="s">
        <v>22</v>
      </c>
      <c r="P4" s="4" t="s">
        <v>21</v>
      </c>
      <c r="Q4" s="4" t="s">
        <v>22</v>
      </c>
    </row>
    <row r="5" spans="1:17" x14ac:dyDescent="0.2">
      <c r="N5" s="4">
        <v>116.6</v>
      </c>
      <c r="O5" s="4">
        <v>0</v>
      </c>
    </row>
    <row r="6" spans="1:17" x14ac:dyDescent="0.2">
      <c r="N6" s="4">
        <v>116.807</v>
      </c>
      <c r="O6" s="4">
        <v>5.92</v>
      </c>
    </row>
    <row r="7" spans="1:17" x14ac:dyDescent="0.2">
      <c r="N7" s="4">
        <v>117.00700000000001</v>
      </c>
      <c r="O7" s="4">
        <v>18.14</v>
      </c>
    </row>
    <row r="8" spans="1:17" x14ac:dyDescent="0.2">
      <c r="N8" s="4">
        <v>117.107</v>
      </c>
      <c r="O8" s="4">
        <v>26.57</v>
      </c>
    </row>
    <row r="9" spans="1:17" x14ac:dyDescent="0.2">
      <c r="N9" s="4">
        <v>117.307</v>
      </c>
      <c r="O9" s="4">
        <v>47.96</v>
      </c>
    </row>
    <row r="10" spans="1:17" x14ac:dyDescent="0.2">
      <c r="N10" s="4">
        <v>117.407</v>
      </c>
      <c r="O10" s="4">
        <v>60.86</v>
      </c>
    </row>
    <row r="11" spans="1:17" x14ac:dyDescent="0.2">
      <c r="N11" s="4">
        <v>117.50700000000001</v>
      </c>
      <c r="O11" s="4">
        <v>75.209999999999994</v>
      </c>
    </row>
    <row r="12" spans="1:17" x14ac:dyDescent="0.2">
      <c r="N12" s="4">
        <v>117.607</v>
      </c>
      <c r="O12" s="4">
        <v>91</v>
      </c>
    </row>
    <row r="13" spans="1:17" x14ac:dyDescent="0.2">
      <c r="N13" s="4">
        <v>117.70699999999999</v>
      </c>
      <c r="O13" s="4">
        <v>108.2</v>
      </c>
    </row>
    <row r="14" spans="1:17" x14ac:dyDescent="0.2">
      <c r="N14" s="4">
        <v>117.807</v>
      </c>
      <c r="O14" s="4">
        <v>126.82</v>
      </c>
    </row>
    <row r="15" spans="1:17" x14ac:dyDescent="0.2">
      <c r="N15" s="4">
        <v>117.907</v>
      </c>
      <c r="O15" s="4">
        <v>146.83000000000001</v>
      </c>
    </row>
    <row r="16" spans="1:17" x14ac:dyDescent="0.2">
      <c r="N16" s="4">
        <v>118.00700000000001</v>
      </c>
      <c r="O16" s="4">
        <v>168.22</v>
      </c>
    </row>
    <row r="17" spans="14:15" x14ac:dyDescent="0.2">
      <c r="N17" s="4">
        <v>118.107</v>
      </c>
      <c r="O17" s="4">
        <v>190.99</v>
      </c>
    </row>
    <row r="18" spans="14:15" x14ac:dyDescent="0.2">
      <c r="N18" s="4">
        <v>118.20699999999999</v>
      </c>
      <c r="O18" s="4">
        <v>215.13</v>
      </c>
    </row>
    <row r="19" spans="14:15" x14ac:dyDescent="0.2">
      <c r="N19" s="4">
        <v>118.307</v>
      </c>
      <c r="O19" s="4">
        <v>240.63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E309"/>
  <sheetViews>
    <sheetView topLeftCell="A4" zoomScale="59" zoomScaleNormal="59" workbookViewId="0">
      <selection activeCell="AC39" sqref="AC39:AE39"/>
    </sheetView>
  </sheetViews>
  <sheetFormatPr defaultRowHeight="14.25" x14ac:dyDescent="0.2"/>
  <cols>
    <col min="1" max="6" width="8.5" customWidth="1"/>
    <col min="31" max="31" width="10.75" bestFit="1" customWidth="1"/>
  </cols>
  <sheetData>
    <row r="1" spans="1:31" ht="16.5" x14ac:dyDescent="0.35">
      <c r="A1" s="17" t="s">
        <v>86</v>
      </c>
      <c r="C1" s="18"/>
      <c r="D1" s="19">
        <v>116.20699999999999</v>
      </c>
      <c r="E1" s="19"/>
      <c r="F1" s="19"/>
      <c r="AC1" s="18"/>
      <c r="AD1" s="18"/>
      <c r="AE1" s="18"/>
    </row>
    <row r="2" spans="1:31" ht="16.5" x14ac:dyDescent="0.35">
      <c r="A2" s="17" t="s">
        <v>90</v>
      </c>
      <c r="C2" s="18"/>
      <c r="D2" s="19"/>
      <c r="E2" s="19"/>
      <c r="F2" s="19"/>
      <c r="AC2" s="18"/>
      <c r="AD2" s="18"/>
      <c r="AE2" s="20" t="s">
        <v>92</v>
      </c>
    </row>
    <row r="3" spans="1:31" ht="16.5" x14ac:dyDescent="0.35">
      <c r="A3" s="21" t="s">
        <v>26</v>
      </c>
      <c r="B3" s="22">
        <f>MIN(B6:B350)</f>
        <v>0.5</v>
      </c>
      <c r="C3" s="22">
        <f>MIN(C6:C350)</f>
        <v>3.0070000000000001</v>
      </c>
      <c r="D3" s="22">
        <f t="shared" ref="D3:D4" si="0">B3+$D$1</f>
        <v>116.70699999999999</v>
      </c>
      <c r="E3" s="22"/>
      <c r="F3" s="22"/>
      <c r="AC3" s="23"/>
      <c r="AD3" s="18"/>
      <c r="AE3" s="24" t="s">
        <v>93</v>
      </c>
    </row>
    <row r="4" spans="1:31" ht="16.5" x14ac:dyDescent="0.35">
      <c r="A4" s="21" t="s">
        <v>27</v>
      </c>
      <c r="B4" s="22">
        <f>MAX(B6:B350)</f>
        <v>1.44</v>
      </c>
      <c r="C4" s="22">
        <f>MAX(C6:C350)</f>
        <v>106.11799999999999</v>
      </c>
      <c r="D4" s="22">
        <f t="shared" si="0"/>
        <v>117.64699999999999</v>
      </c>
      <c r="E4" s="25">
        <v>0.2</v>
      </c>
      <c r="F4" s="25">
        <v>0.47</v>
      </c>
      <c r="AC4" s="23"/>
      <c r="AD4" s="26" t="s">
        <v>96</v>
      </c>
      <c r="AE4" s="23"/>
    </row>
    <row r="5" spans="1:31" ht="16.5" x14ac:dyDescent="0.35">
      <c r="A5" s="57" t="s">
        <v>28</v>
      </c>
      <c r="B5" s="57" t="s">
        <v>21</v>
      </c>
      <c r="C5" s="57" t="s">
        <v>22</v>
      </c>
      <c r="D5" s="17" t="s">
        <v>21</v>
      </c>
      <c r="E5" s="17" t="s">
        <v>29</v>
      </c>
      <c r="F5" s="17" t="s">
        <v>30</v>
      </c>
      <c r="AC5" s="27" t="s">
        <v>31</v>
      </c>
      <c r="AD5" s="27" t="s">
        <v>32</v>
      </c>
      <c r="AE5" s="28" t="s">
        <v>33</v>
      </c>
    </row>
    <row r="6" spans="1:31" ht="16.5" x14ac:dyDescent="0.35">
      <c r="A6" s="29">
        <v>42095</v>
      </c>
      <c r="B6" s="30">
        <v>0.62</v>
      </c>
      <c r="C6" s="31">
        <v>8.5609999999999999</v>
      </c>
      <c r="D6" s="32">
        <f t="shared" ref="D6:D69" si="1">B6+$D$1</f>
        <v>116.827</v>
      </c>
      <c r="E6" s="32">
        <f>$B6-E$4</f>
        <v>0.42</v>
      </c>
      <c r="F6" s="32">
        <f t="shared" ref="F6:F69" si="2">$B6-F$4</f>
        <v>0.15000000000000002</v>
      </c>
      <c r="AC6" s="33"/>
      <c r="AD6" s="34"/>
      <c r="AE6" s="28"/>
    </row>
    <row r="7" spans="1:31" ht="16.5" x14ac:dyDescent="0.35">
      <c r="A7" s="29">
        <v>42096</v>
      </c>
      <c r="B7" s="30">
        <v>0.6</v>
      </c>
      <c r="C7" s="31">
        <v>7.117</v>
      </c>
      <c r="D7" s="32">
        <f t="shared" si="1"/>
        <v>116.80699999999999</v>
      </c>
      <c r="E7" s="32">
        <f t="shared" ref="E7:F70" si="3">$B7-E$4</f>
        <v>0.39999999999999997</v>
      </c>
      <c r="F7" s="32">
        <f t="shared" si="2"/>
        <v>0.13</v>
      </c>
      <c r="AC7" s="33"/>
      <c r="AD7" s="34"/>
      <c r="AE7" s="28"/>
    </row>
    <row r="8" spans="1:31" ht="16.5" x14ac:dyDescent="0.35">
      <c r="A8" s="29">
        <v>42097</v>
      </c>
      <c r="B8" s="30">
        <v>0.59</v>
      </c>
      <c r="C8" s="31">
        <v>6.3949999999999996</v>
      </c>
      <c r="D8" s="32">
        <f t="shared" si="1"/>
        <v>116.797</v>
      </c>
      <c r="E8" s="32">
        <f t="shared" si="3"/>
        <v>0.38999999999999996</v>
      </c>
      <c r="F8" s="32">
        <f t="shared" si="2"/>
        <v>0.12</v>
      </c>
      <c r="AC8" s="58">
        <v>116.6</v>
      </c>
      <c r="AD8" s="59"/>
      <c r="AE8" s="60">
        <v>0</v>
      </c>
    </row>
    <row r="9" spans="1:31" ht="16.5" x14ac:dyDescent="0.35">
      <c r="A9" s="29">
        <v>42098</v>
      </c>
      <c r="B9" s="30">
        <v>0.57999999999999996</v>
      </c>
      <c r="C9" s="31">
        <v>5.9530000000000003</v>
      </c>
      <c r="D9" s="32">
        <f t="shared" si="1"/>
        <v>116.78699999999999</v>
      </c>
      <c r="E9" s="32">
        <f t="shared" si="3"/>
        <v>0.37999999999999995</v>
      </c>
      <c r="F9" s="32">
        <f t="shared" si="2"/>
        <v>0.10999999999999999</v>
      </c>
      <c r="AC9" s="33">
        <f t="shared" ref="AC9:AC10" si="4">ROUND($D$1+AD9,3)</f>
        <v>116.70699999999999</v>
      </c>
      <c r="AD9" s="34">
        <v>0.5</v>
      </c>
      <c r="AE9" s="28">
        <f>ROUND(EXP((LN((AD9-0.2)/0.1694))/0.4301),2)</f>
        <v>3.78</v>
      </c>
    </row>
    <row r="10" spans="1:31" ht="16.5" x14ac:dyDescent="0.35">
      <c r="A10" s="29">
        <v>42101</v>
      </c>
      <c r="B10" s="30">
        <v>0.62</v>
      </c>
      <c r="C10" s="31">
        <v>8.1430000000000007</v>
      </c>
      <c r="D10" s="32">
        <f t="shared" si="1"/>
        <v>116.827</v>
      </c>
      <c r="E10" s="32">
        <f t="shared" si="3"/>
        <v>0.42</v>
      </c>
      <c r="F10" s="32">
        <f t="shared" si="2"/>
        <v>0.15000000000000002</v>
      </c>
      <c r="AC10" s="33">
        <f t="shared" si="4"/>
        <v>116.807</v>
      </c>
      <c r="AD10" s="34">
        <v>0.6</v>
      </c>
      <c r="AE10" s="28">
        <f t="shared" ref="AE10" si="5">ROUND(EXP((LN((AD10-0.2)/0.1694))/0.4301),2)</f>
        <v>7.37</v>
      </c>
    </row>
    <row r="11" spans="1:31" ht="16.5" x14ac:dyDescent="0.35">
      <c r="A11" s="29">
        <v>42102</v>
      </c>
      <c r="B11" s="30">
        <v>0.57999999999999996</v>
      </c>
      <c r="C11" s="31">
        <v>5.415</v>
      </c>
      <c r="D11" s="32">
        <f t="shared" si="1"/>
        <v>116.78699999999999</v>
      </c>
      <c r="E11" s="32">
        <f t="shared" si="3"/>
        <v>0.37999999999999995</v>
      </c>
      <c r="F11" s="32">
        <f t="shared" si="2"/>
        <v>0.10999999999999999</v>
      </c>
      <c r="AC11" s="33">
        <f t="shared" ref="AC11:AC20" si="6">ROUND($D$1+AD11,3)</f>
        <v>116.907</v>
      </c>
      <c r="AD11" s="34">
        <v>0.7</v>
      </c>
      <c r="AE11" s="28">
        <f t="shared" ref="AE11:AE20" si="7">ROUND(EXP((LN((AD11-0.2)/0.1694))/0.4301),2)</f>
        <v>12.39</v>
      </c>
    </row>
    <row r="12" spans="1:31" ht="16.5" x14ac:dyDescent="0.35">
      <c r="A12" s="29">
        <v>42103</v>
      </c>
      <c r="B12" s="30">
        <v>0.56999999999999995</v>
      </c>
      <c r="C12" s="31">
        <v>5.28</v>
      </c>
      <c r="D12" s="32">
        <f t="shared" si="1"/>
        <v>116.77699999999999</v>
      </c>
      <c r="E12" s="32">
        <f t="shared" si="3"/>
        <v>0.36999999999999994</v>
      </c>
      <c r="F12" s="32">
        <f t="shared" si="2"/>
        <v>9.9999999999999978E-2</v>
      </c>
      <c r="AC12" s="33">
        <f t="shared" si="6"/>
        <v>117.00700000000001</v>
      </c>
      <c r="AD12" s="34">
        <v>0.8</v>
      </c>
      <c r="AE12" s="28">
        <f t="shared" si="7"/>
        <v>18.920000000000002</v>
      </c>
    </row>
    <row r="13" spans="1:31" ht="16.5" x14ac:dyDescent="0.35">
      <c r="A13" s="29">
        <v>42104</v>
      </c>
      <c r="B13" s="30">
        <v>0.56000000000000005</v>
      </c>
      <c r="C13" s="31">
        <v>4.8879999999999999</v>
      </c>
      <c r="D13" s="32">
        <f t="shared" si="1"/>
        <v>116.767</v>
      </c>
      <c r="E13" s="32">
        <f t="shared" si="3"/>
        <v>0.36000000000000004</v>
      </c>
      <c r="F13" s="32">
        <f t="shared" si="2"/>
        <v>9.000000000000008E-2</v>
      </c>
      <c r="AC13" s="33">
        <f t="shared" si="6"/>
        <v>117.107</v>
      </c>
      <c r="AD13" s="34">
        <v>0.9</v>
      </c>
      <c r="AE13" s="28">
        <f t="shared" si="7"/>
        <v>27.08</v>
      </c>
    </row>
    <row r="14" spans="1:31" ht="16.5" x14ac:dyDescent="0.35">
      <c r="A14" s="29">
        <v>42105</v>
      </c>
      <c r="B14" s="30">
        <v>0.56999999999999995</v>
      </c>
      <c r="C14" s="31">
        <v>5.5869999999999997</v>
      </c>
      <c r="D14" s="32">
        <f t="shared" si="1"/>
        <v>116.77699999999999</v>
      </c>
      <c r="E14" s="32">
        <f t="shared" si="3"/>
        <v>0.36999999999999994</v>
      </c>
      <c r="F14" s="32">
        <f t="shared" si="2"/>
        <v>9.9999999999999978E-2</v>
      </c>
      <c r="AC14" s="33">
        <f t="shared" si="6"/>
        <v>117.20699999999999</v>
      </c>
      <c r="AD14" s="34">
        <v>1</v>
      </c>
      <c r="AE14" s="28">
        <f t="shared" si="7"/>
        <v>36.94</v>
      </c>
    </row>
    <row r="15" spans="1:31" ht="16.5" x14ac:dyDescent="0.35">
      <c r="A15" s="29">
        <v>42110</v>
      </c>
      <c r="B15" s="30">
        <v>0.56999999999999995</v>
      </c>
      <c r="C15" s="31">
        <v>5.5519999999999996</v>
      </c>
      <c r="D15" s="32">
        <f t="shared" si="1"/>
        <v>116.77699999999999</v>
      </c>
      <c r="E15" s="32">
        <f t="shared" si="3"/>
        <v>0.36999999999999994</v>
      </c>
      <c r="F15" s="32">
        <f t="shared" si="2"/>
        <v>9.9999999999999978E-2</v>
      </c>
      <c r="AC15" s="33">
        <f t="shared" si="6"/>
        <v>117.307</v>
      </c>
      <c r="AD15" s="34">
        <v>1.1000000000000001</v>
      </c>
      <c r="AE15" s="28">
        <f t="shared" si="7"/>
        <v>48.58</v>
      </c>
    </row>
    <row r="16" spans="1:31" ht="16.5" x14ac:dyDescent="0.35">
      <c r="A16" s="29">
        <v>42111</v>
      </c>
      <c r="B16" s="30">
        <v>0.5</v>
      </c>
      <c r="C16" s="31">
        <v>5.7629999999999999</v>
      </c>
      <c r="D16" s="32">
        <f t="shared" si="1"/>
        <v>116.70699999999999</v>
      </c>
      <c r="E16" s="32">
        <f t="shared" si="3"/>
        <v>0.3</v>
      </c>
      <c r="F16" s="32">
        <f t="shared" si="2"/>
        <v>3.0000000000000027E-2</v>
      </c>
      <c r="AC16" s="33">
        <f t="shared" si="6"/>
        <v>117.407</v>
      </c>
      <c r="AD16" s="34">
        <v>1.2</v>
      </c>
      <c r="AE16" s="28">
        <f t="shared" si="7"/>
        <v>62.06</v>
      </c>
    </row>
    <row r="17" spans="1:31" ht="16.5" x14ac:dyDescent="0.35">
      <c r="A17" s="29">
        <v>42112</v>
      </c>
      <c r="B17" s="30">
        <v>0.64</v>
      </c>
      <c r="C17" s="31">
        <v>9.1140000000000008</v>
      </c>
      <c r="D17" s="32">
        <f t="shared" si="1"/>
        <v>116.84699999999999</v>
      </c>
      <c r="E17" s="32">
        <f t="shared" si="3"/>
        <v>0.44</v>
      </c>
      <c r="F17" s="32">
        <f t="shared" si="2"/>
        <v>0.17000000000000004</v>
      </c>
      <c r="AC17" s="33">
        <f t="shared" si="6"/>
        <v>117.50700000000001</v>
      </c>
      <c r="AD17" s="34">
        <v>1.3</v>
      </c>
      <c r="AE17" s="28">
        <f t="shared" si="7"/>
        <v>77.45</v>
      </c>
    </row>
    <row r="18" spans="1:31" ht="16.5" x14ac:dyDescent="0.35">
      <c r="A18" s="29">
        <v>42114</v>
      </c>
      <c r="B18" s="30">
        <v>0.72</v>
      </c>
      <c r="C18" s="31">
        <v>13.464</v>
      </c>
      <c r="D18" s="32">
        <f t="shared" si="1"/>
        <v>116.92699999999999</v>
      </c>
      <c r="E18" s="32">
        <f t="shared" si="3"/>
        <v>0.52</v>
      </c>
      <c r="F18" s="32">
        <f t="shared" si="2"/>
        <v>0.25</v>
      </c>
      <c r="AC18" s="33">
        <f t="shared" si="6"/>
        <v>117.607</v>
      </c>
      <c r="AD18" s="34">
        <v>1.4</v>
      </c>
      <c r="AE18" s="28">
        <f t="shared" si="7"/>
        <v>94.82</v>
      </c>
    </row>
    <row r="19" spans="1:31" ht="16.5" x14ac:dyDescent="0.35">
      <c r="A19" s="29">
        <v>42115</v>
      </c>
      <c r="B19" s="30">
        <v>0.6</v>
      </c>
      <c r="C19" s="31">
        <v>7.4850000000000003</v>
      </c>
      <c r="D19" s="32">
        <f t="shared" si="1"/>
        <v>116.80699999999999</v>
      </c>
      <c r="E19" s="32">
        <f t="shared" si="3"/>
        <v>0.39999999999999997</v>
      </c>
      <c r="F19" s="32">
        <f t="shared" si="2"/>
        <v>0.13</v>
      </c>
      <c r="AC19" s="33">
        <f t="shared" si="6"/>
        <v>117.70699999999999</v>
      </c>
      <c r="AD19" s="34">
        <v>1.5</v>
      </c>
      <c r="AE19" s="28">
        <f t="shared" si="7"/>
        <v>114.22</v>
      </c>
    </row>
    <row r="20" spans="1:31" ht="16.5" x14ac:dyDescent="0.35">
      <c r="A20" s="29">
        <v>42116</v>
      </c>
      <c r="B20" s="30">
        <v>0.65</v>
      </c>
      <c r="C20" s="31">
        <v>9.7249999999999996</v>
      </c>
      <c r="D20" s="32">
        <f t="shared" si="1"/>
        <v>116.857</v>
      </c>
      <c r="E20" s="32">
        <f t="shared" si="3"/>
        <v>0.45</v>
      </c>
      <c r="F20" s="32">
        <f t="shared" si="2"/>
        <v>0.18000000000000005</v>
      </c>
      <c r="AC20" s="33">
        <f t="shared" si="6"/>
        <v>117.807</v>
      </c>
      <c r="AD20" s="34">
        <v>1.6</v>
      </c>
      <c r="AE20" s="28">
        <f t="shared" si="7"/>
        <v>135.69</v>
      </c>
    </row>
    <row r="21" spans="1:31" ht="16.5" x14ac:dyDescent="0.35">
      <c r="A21" s="29">
        <v>42117</v>
      </c>
      <c r="B21" s="30">
        <v>0.64</v>
      </c>
      <c r="C21" s="31">
        <v>8.7940000000000005</v>
      </c>
      <c r="D21" s="32">
        <f t="shared" si="1"/>
        <v>116.84699999999999</v>
      </c>
      <c r="E21" s="32">
        <f t="shared" si="3"/>
        <v>0.44</v>
      </c>
      <c r="F21" s="32">
        <f t="shared" si="2"/>
        <v>0.17000000000000004</v>
      </c>
      <c r="AC21" s="33"/>
      <c r="AD21" s="34"/>
      <c r="AE21" s="28"/>
    </row>
    <row r="22" spans="1:31" ht="16.5" x14ac:dyDescent="0.35">
      <c r="A22" s="29">
        <v>42118</v>
      </c>
      <c r="B22" s="30">
        <v>0.57999999999999996</v>
      </c>
      <c r="C22" s="31">
        <v>6.4340000000000002</v>
      </c>
      <c r="D22" s="32">
        <f t="shared" si="1"/>
        <v>116.78699999999999</v>
      </c>
      <c r="E22" s="32">
        <f t="shared" si="3"/>
        <v>0.37999999999999995</v>
      </c>
      <c r="F22" s="32">
        <f t="shared" si="2"/>
        <v>0.10999999999999999</v>
      </c>
      <c r="AC22" s="33"/>
      <c r="AD22" s="34"/>
      <c r="AE22" s="28"/>
    </row>
    <row r="23" spans="1:31" ht="16.5" x14ac:dyDescent="0.35">
      <c r="A23" s="29">
        <v>42119</v>
      </c>
      <c r="B23" s="30">
        <v>0.59</v>
      </c>
      <c r="C23" s="31">
        <v>7.1959999999999997</v>
      </c>
      <c r="D23" s="32">
        <f t="shared" si="1"/>
        <v>116.797</v>
      </c>
      <c r="E23" s="32">
        <f t="shared" si="3"/>
        <v>0.38999999999999996</v>
      </c>
      <c r="F23" s="32">
        <f t="shared" si="2"/>
        <v>0.12</v>
      </c>
      <c r="AC23" s="33"/>
      <c r="AD23" s="34"/>
      <c r="AE23" s="28"/>
    </row>
    <row r="24" spans="1:31" ht="16.5" x14ac:dyDescent="0.35">
      <c r="A24" s="29">
        <v>42121</v>
      </c>
      <c r="B24" s="30">
        <v>0.56000000000000005</v>
      </c>
      <c r="C24" s="31">
        <v>5.7069999999999999</v>
      </c>
      <c r="D24" s="32">
        <f t="shared" si="1"/>
        <v>116.767</v>
      </c>
      <c r="E24" s="32">
        <f t="shared" si="3"/>
        <v>0.36000000000000004</v>
      </c>
      <c r="F24" s="32">
        <f t="shared" si="2"/>
        <v>9.000000000000008E-2</v>
      </c>
      <c r="AC24" s="33"/>
      <c r="AD24" s="34"/>
      <c r="AE24" s="28"/>
    </row>
    <row r="25" spans="1:31" ht="16.5" x14ac:dyDescent="0.35">
      <c r="A25" s="29">
        <v>42122</v>
      </c>
      <c r="B25" s="30">
        <v>0.62</v>
      </c>
      <c r="C25" s="31">
        <v>7.9820000000000002</v>
      </c>
      <c r="D25" s="32">
        <f t="shared" si="1"/>
        <v>116.827</v>
      </c>
      <c r="E25" s="32">
        <f t="shared" si="3"/>
        <v>0.42</v>
      </c>
      <c r="F25" s="32">
        <f t="shared" si="2"/>
        <v>0.15000000000000002</v>
      </c>
      <c r="AC25" s="18"/>
      <c r="AD25" s="18"/>
      <c r="AE25" s="18"/>
    </row>
    <row r="26" spans="1:31" ht="16.5" x14ac:dyDescent="0.35">
      <c r="A26" s="29">
        <v>42123</v>
      </c>
      <c r="B26" s="30">
        <v>0.59</v>
      </c>
      <c r="C26" s="31">
        <v>7.1710000000000003</v>
      </c>
      <c r="D26" s="32">
        <f t="shared" si="1"/>
        <v>116.797</v>
      </c>
      <c r="E26" s="32">
        <f t="shared" si="3"/>
        <v>0.38999999999999996</v>
      </c>
      <c r="F26" s="32">
        <f t="shared" si="2"/>
        <v>0.12</v>
      </c>
      <c r="AC26" s="18"/>
      <c r="AD26" s="18"/>
      <c r="AE26" s="18"/>
    </row>
    <row r="27" spans="1:31" ht="16.5" x14ac:dyDescent="0.35">
      <c r="A27" s="29">
        <v>42124</v>
      </c>
      <c r="B27" s="30">
        <v>0.6</v>
      </c>
      <c r="C27" s="31">
        <v>7.976</v>
      </c>
      <c r="D27" s="32">
        <f t="shared" si="1"/>
        <v>116.80699999999999</v>
      </c>
      <c r="E27" s="32">
        <f t="shared" si="3"/>
        <v>0.39999999999999997</v>
      </c>
      <c r="F27" s="32">
        <f t="shared" si="2"/>
        <v>0.13</v>
      </c>
      <c r="AC27" s="18"/>
      <c r="AD27" s="18"/>
      <c r="AE27" s="18"/>
    </row>
    <row r="28" spans="1:31" ht="16.5" x14ac:dyDescent="0.35">
      <c r="A28" s="29">
        <v>42126</v>
      </c>
      <c r="B28" s="30">
        <v>0.64</v>
      </c>
      <c r="C28" s="31">
        <v>9.1240000000000006</v>
      </c>
      <c r="D28" s="32">
        <f t="shared" si="1"/>
        <v>116.84699999999999</v>
      </c>
      <c r="E28" s="32">
        <f t="shared" si="3"/>
        <v>0.44</v>
      </c>
      <c r="F28" s="32">
        <f t="shared" si="2"/>
        <v>0.17000000000000004</v>
      </c>
    </row>
    <row r="29" spans="1:31" ht="16.5" x14ac:dyDescent="0.35">
      <c r="A29" s="29">
        <v>42130</v>
      </c>
      <c r="B29" s="30">
        <v>0.67</v>
      </c>
      <c r="C29" s="31">
        <v>10.696</v>
      </c>
      <c r="D29" s="32">
        <f t="shared" si="1"/>
        <v>116.877</v>
      </c>
      <c r="E29" s="32">
        <f t="shared" si="3"/>
        <v>0.47000000000000003</v>
      </c>
      <c r="F29" s="32">
        <f t="shared" si="2"/>
        <v>0.20000000000000007</v>
      </c>
    </row>
    <row r="30" spans="1:31" ht="16.5" x14ac:dyDescent="0.35">
      <c r="A30" s="29">
        <v>42131</v>
      </c>
      <c r="B30" s="30">
        <v>0.64</v>
      </c>
      <c r="C30" s="31">
        <v>9.2750000000000004</v>
      </c>
      <c r="D30" s="32">
        <f t="shared" si="1"/>
        <v>116.84699999999999</v>
      </c>
      <c r="E30" s="32">
        <f t="shared" si="3"/>
        <v>0.44</v>
      </c>
      <c r="F30" s="32">
        <f t="shared" si="2"/>
        <v>0.17000000000000004</v>
      </c>
      <c r="AC30" s="18"/>
      <c r="AD30" s="18"/>
      <c r="AE30" s="18"/>
    </row>
    <row r="31" spans="1:31" ht="16.5" x14ac:dyDescent="0.35">
      <c r="A31" s="29">
        <v>42133</v>
      </c>
      <c r="B31" s="30">
        <v>0.73</v>
      </c>
      <c r="C31" s="31">
        <v>13.362</v>
      </c>
      <c r="D31" s="32">
        <f t="shared" si="1"/>
        <v>116.937</v>
      </c>
      <c r="E31" s="32">
        <f t="shared" si="3"/>
        <v>0.53</v>
      </c>
      <c r="F31" s="32">
        <f t="shared" si="2"/>
        <v>0.26</v>
      </c>
      <c r="AC31" s="18"/>
      <c r="AD31" s="18"/>
      <c r="AE31" s="20" t="s">
        <v>94</v>
      </c>
    </row>
    <row r="32" spans="1:31" ht="16.5" x14ac:dyDescent="0.35">
      <c r="A32" s="29">
        <v>42135</v>
      </c>
      <c r="B32" s="30">
        <v>0.71</v>
      </c>
      <c r="C32" s="31">
        <v>12.88</v>
      </c>
      <c r="D32" s="32">
        <f t="shared" si="1"/>
        <v>116.91699999999999</v>
      </c>
      <c r="E32" s="32">
        <f t="shared" si="3"/>
        <v>0.51</v>
      </c>
      <c r="F32" s="32">
        <f t="shared" si="2"/>
        <v>0.24</v>
      </c>
      <c r="AC32" s="23"/>
      <c r="AD32" s="18"/>
      <c r="AE32" s="24" t="s">
        <v>95</v>
      </c>
    </row>
    <row r="33" spans="1:31" ht="16.5" x14ac:dyDescent="0.35">
      <c r="A33" s="29">
        <v>42137</v>
      </c>
      <c r="B33" s="30">
        <v>0.78</v>
      </c>
      <c r="C33" s="31">
        <v>17.056999999999999</v>
      </c>
      <c r="D33" s="32">
        <f t="shared" si="1"/>
        <v>116.98699999999999</v>
      </c>
      <c r="E33" s="32">
        <f t="shared" si="3"/>
        <v>0.58000000000000007</v>
      </c>
      <c r="F33" s="32">
        <f t="shared" si="2"/>
        <v>0.31000000000000005</v>
      </c>
      <c r="AC33" s="23"/>
      <c r="AD33" s="26" t="s">
        <v>97</v>
      </c>
      <c r="AE33" s="23"/>
    </row>
    <row r="34" spans="1:31" ht="16.5" x14ac:dyDescent="0.35">
      <c r="A34" s="29">
        <v>42138</v>
      </c>
      <c r="B34" s="30">
        <v>1.44</v>
      </c>
      <c r="C34" s="31">
        <v>106.11799999999999</v>
      </c>
      <c r="D34" s="32">
        <f t="shared" si="1"/>
        <v>117.64699999999999</v>
      </c>
      <c r="E34" s="32">
        <f t="shared" si="3"/>
        <v>1.24</v>
      </c>
      <c r="F34" s="32">
        <f t="shared" si="2"/>
        <v>0.97</v>
      </c>
      <c r="AC34" s="27" t="s">
        <v>31</v>
      </c>
      <c r="AD34" s="27" t="s">
        <v>32</v>
      </c>
      <c r="AE34" s="28" t="s">
        <v>33</v>
      </c>
    </row>
    <row r="35" spans="1:31" ht="16.5" x14ac:dyDescent="0.35">
      <c r="A35" s="29">
        <v>42139</v>
      </c>
      <c r="B35" s="30">
        <v>0.95</v>
      </c>
      <c r="C35" s="31">
        <v>28.513999999999999</v>
      </c>
      <c r="D35" s="32">
        <f t="shared" si="1"/>
        <v>117.157</v>
      </c>
      <c r="E35" s="32">
        <f t="shared" si="3"/>
        <v>0.75</v>
      </c>
      <c r="F35" s="32">
        <f t="shared" si="2"/>
        <v>0.48</v>
      </c>
      <c r="AC35" s="33"/>
      <c r="AD35" s="34"/>
      <c r="AE35" s="28"/>
    </row>
    <row r="36" spans="1:31" ht="16.5" x14ac:dyDescent="0.35">
      <c r="A36" s="29">
        <v>42140</v>
      </c>
      <c r="B36" s="30">
        <v>0.86</v>
      </c>
      <c r="C36" s="31">
        <v>23.564</v>
      </c>
      <c r="D36" s="32">
        <f t="shared" si="1"/>
        <v>117.06699999999999</v>
      </c>
      <c r="E36" s="32">
        <f t="shared" si="3"/>
        <v>0.65999999999999992</v>
      </c>
      <c r="F36" s="32">
        <f t="shared" si="2"/>
        <v>0.39</v>
      </c>
      <c r="AC36" s="33"/>
      <c r="AD36" s="34"/>
      <c r="AE36" s="28"/>
    </row>
    <row r="37" spans="1:31" ht="16.5" x14ac:dyDescent="0.35">
      <c r="A37" s="29">
        <v>42142</v>
      </c>
      <c r="B37" s="30">
        <v>0.74</v>
      </c>
      <c r="C37" s="31">
        <v>15.118</v>
      </c>
      <c r="D37" s="32">
        <f t="shared" si="1"/>
        <v>116.94699999999999</v>
      </c>
      <c r="E37" s="32">
        <f t="shared" si="3"/>
        <v>0.54</v>
      </c>
      <c r="F37" s="32">
        <f t="shared" si="2"/>
        <v>0.27</v>
      </c>
      <c r="AC37" s="33"/>
      <c r="AD37" s="34"/>
      <c r="AE37" s="28"/>
    </row>
    <row r="38" spans="1:31" ht="16.5" x14ac:dyDescent="0.35">
      <c r="A38" s="29">
        <v>42143</v>
      </c>
      <c r="B38" s="30">
        <v>0.84</v>
      </c>
      <c r="C38" s="31">
        <v>21.465</v>
      </c>
      <c r="D38" s="32">
        <f t="shared" si="1"/>
        <v>117.047</v>
      </c>
      <c r="E38" s="32">
        <f t="shared" si="3"/>
        <v>0.6399999999999999</v>
      </c>
      <c r="F38" s="32">
        <f t="shared" si="2"/>
        <v>0.37</v>
      </c>
      <c r="AC38" s="58">
        <v>116.6</v>
      </c>
      <c r="AD38" s="59"/>
      <c r="AE38" s="60">
        <v>0</v>
      </c>
    </row>
    <row r="39" spans="1:31" ht="16.5" x14ac:dyDescent="0.35">
      <c r="A39" s="29">
        <v>42144</v>
      </c>
      <c r="B39" s="30">
        <v>0.96</v>
      </c>
      <c r="C39" s="31">
        <v>31.876000000000001</v>
      </c>
      <c r="D39" s="32">
        <f t="shared" si="1"/>
        <v>117.16699999999999</v>
      </c>
      <c r="E39" s="32">
        <f t="shared" si="3"/>
        <v>0.76</v>
      </c>
      <c r="F39" s="32">
        <f t="shared" si="2"/>
        <v>0.49</v>
      </c>
      <c r="AC39" s="33">
        <f t="shared" ref="AC39" si="8">ROUND($D$1+AD39,3)</f>
        <v>116.75700000000001</v>
      </c>
      <c r="AD39" s="34">
        <v>0.55000000000000004</v>
      </c>
      <c r="AE39" s="28">
        <f>ROUND(EXP((LN((AD39-0.47)/0.0503))/0.6563),2)</f>
        <v>2.0299999999999998</v>
      </c>
    </row>
    <row r="40" spans="1:31" ht="16.5" x14ac:dyDescent="0.35">
      <c r="A40" s="29">
        <v>42145</v>
      </c>
      <c r="B40" s="30">
        <v>0.97</v>
      </c>
      <c r="C40" s="31">
        <v>33.652000000000001</v>
      </c>
      <c r="D40" s="32">
        <f t="shared" si="1"/>
        <v>117.17699999999999</v>
      </c>
      <c r="E40" s="32">
        <f t="shared" si="3"/>
        <v>0.77</v>
      </c>
      <c r="F40" s="32">
        <f t="shared" si="2"/>
        <v>0.5</v>
      </c>
      <c r="AC40" s="33">
        <f t="shared" ref="AC40:AC49" si="9">ROUND($D$1+AD40,3)</f>
        <v>116.857</v>
      </c>
      <c r="AD40" s="34">
        <v>0.65</v>
      </c>
      <c r="AE40" s="28">
        <f>ROUND(EXP((LN((AD40-0.47)/0.0503))/0.6563),2)</f>
        <v>6.98</v>
      </c>
    </row>
    <row r="41" spans="1:31" ht="16.5" x14ac:dyDescent="0.35">
      <c r="A41" s="29">
        <v>42146</v>
      </c>
      <c r="B41" s="30">
        <v>0.86</v>
      </c>
      <c r="C41" s="31">
        <v>22.181000000000001</v>
      </c>
      <c r="D41" s="32">
        <f t="shared" si="1"/>
        <v>117.06699999999999</v>
      </c>
      <c r="E41" s="32">
        <f t="shared" si="3"/>
        <v>0.65999999999999992</v>
      </c>
      <c r="F41" s="32">
        <f t="shared" si="2"/>
        <v>0.39</v>
      </c>
      <c r="AC41" s="33">
        <f t="shared" si="9"/>
        <v>116.95699999999999</v>
      </c>
      <c r="AD41" s="34">
        <v>0.75</v>
      </c>
      <c r="AE41" s="28">
        <f t="shared" ref="AE41:AE49" si="10">ROUND(EXP((LN((AD41-0.47)/0.0503))/0.6563),2)</f>
        <v>13.68</v>
      </c>
    </row>
    <row r="42" spans="1:31" ht="16.5" x14ac:dyDescent="0.35">
      <c r="A42" s="29">
        <v>42147</v>
      </c>
      <c r="B42" s="30">
        <v>0.78</v>
      </c>
      <c r="C42" s="31">
        <v>17.265000000000001</v>
      </c>
      <c r="D42" s="32">
        <f t="shared" si="1"/>
        <v>116.98699999999999</v>
      </c>
      <c r="E42" s="32">
        <f t="shared" si="3"/>
        <v>0.58000000000000007</v>
      </c>
      <c r="F42" s="32">
        <f t="shared" si="2"/>
        <v>0.31000000000000005</v>
      </c>
      <c r="AC42" s="33">
        <f t="shared" si="9"/>
        <v>117.057</v>
      </c>
      <c r="AD42" s="34">
        <v>0.85</v>
      </c>
      <c r="AE42" s="28">
        <f t="shared" si="10"/>
        <v>21.78</v>
      </c>
    </row>
    <row r="43" spans="1:31" ht="16.5" x14ac:dyDescent="0.35">
      <c r="A43" s="29">
        <v>42149</v>
      </c>
      <c r="B43" s="30">
        <v>0.75</v>
      </c>
      <c r="C43" s="31">
        <v>14.387</v>
      </c>
      <c r="D43" s="32">
        <f t="shared" si="1"/>
        <v>116.95699999999999</v>
      </c>
      <c r="E43" s="32">
        <f t="shared" si="3"/>
        <v>0.55000000000000004</v>
      </c>
      <c r="F43" s="32">
        <f t="shared" si="2"/>
        <v>0.28000000000000003</v>
      </c>
      <c r="AC43" s="33">
        <f t="shared" si="9"/>
        <v>117.107</v>
      </c>
      <c r="AD43" s="34">
        <v>0.9</v>
      </c>
      <c r="AE43" s="28">
        <f t="shared" si="10"/>
        <v>26.3</v>
      </c>
    </row>
    <row r="44" spans="1:31" ht="16.5" x14ac:dyDescent="0.35">
      <c r="A44" s="29">
        <v>42150</v>
      </c>
      <c r="B44" s="30">
        <v>0.68</v>
      </c>
      <c r="C44" s="31">
        <v>11.14</v>
      </c>
      <c r="D44" s="32">
        <f t="shared" si="1"/>
        <v>116.887</v>
      </c>
      <c r="E44" s="32">
        <f t="shared" si="3"/>
        <v>0.48000000000000004</v>
      </c>
      <c r="F44" s="32">
        <f t="shared" si="2"/>
        <v>0.21000000000000008</v>
      </c>
      <c r="AC44" s="33">
        <f t="shared" si="9"/>
        <v>117.20699999999999</v>
      </c>
      <c r="AD44" s="34">
        <v>1</v>
      </c>
      <c r="AE44" s="28">
        <f t="shared" si="10"/>
        <v>36.17</v>
      </c>
    </row>
    <row r="45" spans="1:31" ht="16.5" x14ac:dyDescent="0.35">
      <c r="A45" s="29">
        <v>42151</v>
      </c>
      <c r="B45" s="30">
        <v>0.67</v>
      </c>
      <c r="C45" s="31">
        <v>10.499000000000001</v>
      </c>
      <c r="D45" s="32">
        <f t="shared" si="1"/>
        <v>116.877</v>
      </c>
      <c r="E45" s="32">
        <f t="shared" si="3"/>
        <v>0.47000000000000003</v>
      </c>
      <c r="F45" s="32">
        <f t="shared" si="2"/>
        <v>0.20000000000000007</v>
      </c>
      <c r="AC45" s="33">
        <f t="shared" si="9"/>
        <v>117.307</v>
      </c>
      <c r="AD45" s="34">
        <v>1.1000000000000001</v>
      </c>
      <c r="AE45" s="28">
        <f t="shared" si="10"/>
        <v>47.06</v>
      </c>
    </row>
    <row r="46" spans="1:31" ht="16.5" x14ac:dyDescent="0.35">
      <c r="A46" s="29">
        <v>42152</v>
      </c>
      <c r="B46" s="30">
        <v>0.65</v>
      </c>
      <c r="C46" s="31">
        <v>9.64</v>
      </c>
      <c r="D46" s="32">
        <f t="shared" si="1"/>
        <v>116.857</v>
      </c>
      <c r="E46" s="32">
        <f t="shared" si="3"/>
        <v>0.45</v>
      </c>
      <c r="F46" s="32">
        <f t="shared" si="2"/>
        <v>0.18000000000000005</v>
      </c>
      <c r="AC46" s="33">
        <f t="shared" si="9"/>
        <v>117.407</v>
      </c>
      <c r="AD46" s="34">
        <v>1.2</v>
      </c>
      <c r="AE46" s="28">
        <f t="shared" si="10"/>
        <v>58.91</v>
      </c>
    </row>
    <row r="47" spans="1:31" ht="16.5" x14ac:dyDescent="0.35">
      <c r="A47" s="29">
        <v>42153</v>
      </c>
      <c r="B47" s="30">
        <v>0.65</v>
      </c>
      <c r="C47" s="31">
        <v>9.7609999999999992</v>
      </c>
      <c r="D47" s="32">
        <f t="shared" si="1"/>
        <v>116.857</v>
      </c>
      <c r="E47" s="32">
        <f t="shared" si="3"/>
        <v>0.45</v>
      </c>
      <c r="F47" s="32">
        <f t="shared" si="2"/>
        <v>0.18000000000000005</v>
      </c>
      <c r="AC47" s="33">
        <f t="shared" si="9"/>
        <v>117.50700000000001</v>
      </c>
      <c r="AD47" s="34">
        <v>1.3</v>
      </c>
      <c r="AE47" s="28">
        <f t="shared" si="10"/>
        <v>71.63</v>
      </c>
    </row>
    <row r="48" spans="1:31" ht="16.5" x14ac:dyDescent="0.35">
      <c r="A48" s="29">
        <v>42154</v>
      </c>
      <c r="B48" s="30">
        <v>0.64</v>
      </c>
      <c r="C48" s="31">
        <v>8.8339999999999996</v>
      </c>
      <c r="D48" s="32">
        <f t="shared" si="1"/>
        <v>116.84699999999999</v>
      </c>
      <c r="E48" s="32">
        <f t="shared" si="3"/>
        <v>0.44</v>
      </c>
      <c r="F48" s="32">
        <f t="shared" si="2"/>
        <v>0.17000000000000004</v>
      </c>
      <c r="AC48" s="33">
        <f t="shared" si="9"/>
        <v>117.607</v>
      </c>
      <c r="AD48" s="34">
        <v>1.4</v>
      </c>
      <c r="AE48" s="28">
        <f t="shared" si="10"/>
        <v>85.19</v>
      </c>
    </row>
    <row r="49" spans="1:31" ht="16.5" x14ac:dyDescent="0.35">
      <c r="A49" s="29">
        <v>42157</v>
      </c>
      <c r="B49" s="30">
        <v>0.68</v>
      </c>
      <c r="C49" s="31">
        <v>11.673</v>
      </c>
      <c r="D49" s="32">
        <f t="shared" si="1"/>
        <v>116.887</v>
      </c>
      <c r="E49" s="32">
        <f t="shared" si="3"/>
        <v>0.48000000000000004</v>
      </c>
      <c r="F49" s="32">
        <f t="shared" si="2"/>
        <v>0.21000000000000008</v>
      </c>
      <c r="AC49" s="33">
        <f t="shared" si="9"/>
        <v>117.70699999999999</v>
      </c>
      <c r="AD49" s="34">
        <v>1.5</v>
      </c>
      <c r="AE49" s="28">
        <f t="shared" si="10"/>
        <v>99.53</v>
      </c>
    </row>
    <row r="50" spans="1:31" ht="16.5" x14ac:dyDescent="0.35">
      <c r="A50" s="29">
        <v>42158</v>
      </c>
      <c r="B50" s="30">
        <v>0.84</v>
      </c>
      <c r="C50" s="31">
        <v>21.93</v>
      </c>
      <c r="D50" s="32">
        <f t="shared" si="1"/>
        <v>117.047</v>
      </c>
      <c r="E50" s="32">
        <f t="shared" si="3"/>
        <v>0.6399999999999999</v>
      </c>
      <c r="F50" s="32">
        <f t="shared" si="2"/>
        <v>0.37</v>
      </c>
      <c r="AC50" s="33"/>
      <c r="AD50" s="34"/>
      <c r="AE50" s="28"/>
    </row>
    <row r="51" spans="1:31" ht="16.5" x14ac:dyDescent="0.35">
      <c r="A51" s="29">
        <v>42159</v>
      </c>
      <c r="B51" s="30">
        <v>0.71</v>
      </c>
      <c r="C51" s="31">
        <v>13.577</v>
      </c>
      <c r="D51" s="32">
        <f t="shared" si="1"/>
        <v>116.91699999999999</v>
      </c>
      <c r="E51" s="32">
        <f t="shared" si="3"/>
        <v>0.51</v>
      </c>
      <c r="F51" s="32">
        <f t="shared" si="2"/>
        <v>0.24</v>
      </c>
      <c r="AC51" s="33"/>
      <c r="AD51" s="34"/>
      <c r="AE51" s="28"/>
    </row>
    <row r="52" spans="1:31" ht="16.5" x14ac:dyDescent="0.35">
      <c r="A52" s="29">
        <v>42160</v>
      </c>
      <c r="B52" s="30">
        <v>0.74</v>
      </c>
      <c r="C52" s="31">
        <v>15.942</v>
      </c>
      <c r="D52" s="32">
        <f t="shared" si="1"/>
        <v>116.94699999999999</v>
      </c>
      <c r="E52" s="32">
        <f t="shared" si="3"/>
        <v>0.54</v>
      </c>
      <c r="F52" s="32">
        <f t="shared" si="2"/>
        <v>0.27</v>
      </c>
      <c r="AC52" s="33"/>
      <c r="AD52" s="34"/>
      <c r="AE52" s="28"/>
    </row>
    <row r="53" spans="1:31" ht="16.5" x14ac:dyDescent="0.35">
      <c r="A53" s="29">
        <v>42161</v>
      </c>
      <c r="B53" s="30">
        <v>0.86</v>
      </c>
      <c r="C53" s="31">
        <v>24.206</v>
      </c>
      <c r="D53" s="32">
        <f t="shared" si="1"/>
        <v>117.06699999999999</v>
      </c>
      <c r="E53" s="32">
        <f t="shared" si="3"/>
        <v>0.65999999999999992</v>
      </c>
      <c r="F53" s="32">
        <f t="shared" si="2"/>
        <v>0.39</v>
      </c>
      <c r="AC53" s="33"/>
      <c r="AD53" s="34"/>
      <c r="AE53" s="28"/>
    </row>
    <row r="54" spans="1:31" ht="16.5" x14ac:dyDescent="0.35">
      <c r="A54" s="29">
        <v>42163</v>
      </c>
      <c r="B54" s="30">
        <v>0.77</v>
      </c>
      <c r="C54" s="31">
        <v>16.425999999999998</v>
      </c>
      <c r="D54" s="32">
        <f t="shared" si="1"/>
        <v>116.97699999999999</v>
      </c>
      <c r="E54" s="32">
        <f t="shared" si="3"/>
        <v>0.57000000000000006</v>
      </c>
      <c r="F54" s="32">
        <f t="shared" si="2"/>
        <v>0.30000000000000004</v>
      </c>
    </row>
    <row r="55" spans="1:31" ht="16.5" x14ac:dyDescent="0.35">
      <c r="A55" s="29">
        <v>42164</v>
      </c>
      <c r="B55" s="30">
        <v>0.8</v>
      </c>
      <c r="C55" s="31">
        <v>19.41</v>
      </c>
      <c r="D55" s="32">
        <f t="shared" si="1"/>
        <v>117.00699999999999</v>
      </c>
      <c r="E55" s="32">
        <f t="shared" si="3"/>
        <v>0.60000000000000009</v>
      </c>
      <c r="F55" s="32">
        <f t="shared" si="2"/>
        <v>0.33000000000000007</v>
      </c>
    </row>
    <row r="56" spans="1:31" ht="16.5" x14ac:dyDescent="0.35">
      <c r="A56" s="29">
        <v>42165</v>
      </c>
      <c r="B56" s="30">
        <v>0.84</v>
      </c>
      <c r="C56" s="31">
        <v>24.221</v>
      </c>
      <c r="D56" s="32">
        <f t="shared" si="1"/>
        <v>117.047</v>
      </c>
      <c r="E56" s="32">
        <f t="shared" si="3"/>
        <v>0.6399999999999999</v>
      </c>
      <c r="F56" s="32">
        <f t="shared" si="2"/>
        <v>0.37</v>
      </c>
    </row>
    <row r="57" spans="1:31" ht="16.5" x14ac:dyDescent="0.35">
      <c r="A57" s="29">
        <v>42166</v>
      </c>
      <c r="B57" s="30">
        <v>0.81</v>
      </c>
      <c r="C57" s="31">
        <v>20.215</v>
      </c>
      <c r="D57" s="32">
        <f t="shared" si="1"/>
        <v>117.017</v>
      </c>
      <c r="E57" s="32">
        <f t="shared" si="3"/>
        <v>0.6100000000000001</v>
      </c>
      <c r="F57" s="32">
        <f t="shared" si="2"/>
        <v>0.34000000000000008</v>
      </c>
    </row>
    <row r="58" spans="1:31" ht="16.5" x14ac:dyDescent="0.35">
      <c r="A58" s="29">
        <v>42167</v>
      </c>
      <c r="B58" s="30">
        <v>0.9</v>
      </c>
      <c r="C58" s="31">
        <v>30.015999999999998</v>
      </c>
      <c r="D58" s="32">
        <f t="shared" si="1"/>
        <v>117.107</v>
      </c>
      <c r="E58" s="32">
        <f t="shared" si="3"/>
        <v>0.7</v>
      </c>
      <c r="F58" s="32">
        <f t="shared" si="2"/>
        <v>0.43000000000000005</v>
      </c>
    </row>
    <row r="59" spans="1:31" ht="16.5" x14ac:dyDescent="0.35">
      <c r="A59" s="29">
        <v>42169</v>
      </c>
      <c r="B59" s="30">
        <v>0.86</v>
      </c>
      <c r="C59" s="31">
        <v>25.219000000000001</v>
      </c>
      <c r="D59" s="32">
        <f t="shared" si="1"/>
        <v>117.06699999999999</v>
      </c>
      <c r="E59" s="32">
        <f t="shared" si="3"/>
        <v>0.65999999999999992</v>
      </c>
      <c r="F59" s="32">
        <f t="shared" si="2"/>
        <v>0.39</v>
      </c>
    </row>
    <row r="60" spans="1:31" ht="16.5" x14ac:dyDescent="0.35">
      <c r="A60" s="29">
        <v>42170</v>
      </c>
      <c r="B60" s="30">
        <v>0.79</v>
      </c>
      <c r="C60" s="31">
        <v>16.923999999999999</v>
      </c>
      <c r="D60" s="32">
        <f t="shared" si="1"/>
        <v>116.997</v>
      </c>
      <c r="E60" s="32">
        <f t="shared" si="3"/>
        <v>0.59000000000000008</v>
      </c>
      <c r="F60" s="32">
        <f t="shared" si="2"/>
        <v>0.32000000000000006</v>
      </c>
    </row>
    <row r="61" spans="1:31" ht="16.5" x14ac:dyDescent="0.35">
      <c r="A61" s="29">
        <v>42171</v>
      </c>
      <c r="B61" s="30">
        <v>0.78</v>
      </c>
      <c r="C61" s="31">
        <v>16.786000000000001</v>
      </c>
      <c r="D61" s="32">
        <f t="shared" si="1"/>
        <v>116.98699999999999</v>
      </c>
      <c r="E61" s="32">
        <f t="shared" si="3"/>
        <v>0.58000000000000007</v>
      </c>
      <c r="F61" s="32">
        <f t="shared" si="2"/>
        <v>0.31000000000000005</v>
      </c>
    </row>
    <row r="62" spans="1:31" ht="16.5" x14ac:dyDescent="0.35">
      <c r="A62" s="29">
        <v>42172</v>
      </c>
      <c r="B62" s="30">
        <v>0.75</v>
      </c>
      <c r="C62" s="31">
        <v>14.416</v>
      </c>
      <c r="D62" s="32">
        <f t="shared" si="1"/>
        <v>116.95699999999999</v>
      </c>
      <c r="E62" s="32">
        <f t="shared" si="3"/>
        <v>0.55000000000000004</v>
      </c>
      <c r="F62" s="32">
        <f t="shared" si="2"/>
        <v>0.28000000000000003</v>
      </c>
    </row>
    <row r="63" spans="1:31" ht="16.5" x14ac:dyDescent="0.35">
      <c r="A63" s="29">
        <v>42173</v>
      </c>
      <c r="B63" s="30">
        <v>0.72</v>
      </c>
      <c r="C63" s="31">
        <v>12.903</v>
      </c>
      <c r="D63" s="32">
        <f t="shared" si="1"/>
        <v>116.92699999999999</v>
      </c>
      <c r="E63" s="32">
        <f t="shared" si="3"/>
        <v>0.52</v>
      </c>
      <c r="F63" s="32">
        <f t="shared" si="2"/>
        <v>0.25</v>
      </c>
    </row>
    <row r="64" spans="1:31" ht="16.5" x14ac:dyDescent="0.35">
      <c r="A64" s="29">
        <v>42174</v>
      </c>
      <c r="B64" s="30">
        <v>0.7</v>
      </c>
      <c r="C64" s="31">
        <v>12.122</v>
      </c>
      <c r="D64" s="32">
        <f t="shared" si="1"/>
        <v>116.907</v>
      </c>
      <c r="E64" s="32">
        <f t="shared" si="3"/>
        <v>0.49999999999999994</v>
      </c>
      <c r="F64" s="32">
        <f t="shared" si="2"/>
        <v>0.22999999999999998</v>
      </c>
    </row>
    <row r="65" spans="1:6" ht="16.5" x14ac:dyDescent="0.35">
      <c r="A65" s="29">
        <v>42175</v>
      </c>
      <c r="B65" s="30">
        <v>0.69</v>
      </c>
      <c r="C65" s="31">
        <v>11.105</v>
      </c>
      <c r="D65" s="32">
        <f t="shared" si="1"/>
        <v>116.89699999999999</v>
      </c>
      <c r="E65" s="32">
        <f t="shared" si="3"/>
        <v>0.48999999999999994</v>
      </c>
      <c r="F65" s="32">
        <f t="shared" si="2"/>
        <v>0.21999999999999997</v>
      </c>
    </row>
    <row r="66" spans="1:6" ht="16.5" x14ac:dyDescent="0.35">
      <c r="A66" s="29">
        <v>42177</v>
      </c>
      <c r="B66" s="30">
        <v>0.65</v>
      </c>
      <c r="C66" s="31">
        <v>9.9849999999999994</v>
      </c>
      <c r="D66" s="32">
        <f t="shared" si="1"/>
        <v>116.857</v>
      </c>
      <c r="E66" s="32">
        <f t="shared" si="3"/>
        <v>0.45</v>
      </c>
      <c r="F66" s="32">
        <f t="shared" si="2"/>
        <v>0.18000000000000005</v>
      </c>
    </row>
    <row r="67" spans="1:6" ht="16.5" x14ac:dyDescent="0.35">
      <c r="A67" s="29">
        <v>42179</v>
      </c>
      <c r="B67" s="30">
        <v>0.64</v>
      </c>
      <c r="C67" s="31">
        <v>9.0389999999999997</v>
      </c>
      <c r="D67" s="32">
        <f t="shared" si="1"/>
        <v>116.84699999999999</v>
      </c>
      <c r="E67" s="32">
        <f t="shared" si="3"/>
        <v>0.44</v>
      </c>
      <c r="F67" s="32">
        <f t="shared" si="2"/>
        <v>0.17000000000000004</v>
      </c>
    </row>
    <row r="68" spans="1:6" ht="16.5" x14ac:dyDescent="0.35">
      <c r="A68" s="29">
        <v>42181</v>
      </c>
      <c r="B68" s="30">
        <v>0.62</v>
      </c>
      <c r="C68" s="31">
        <v>9.0210000000000008</v>
      </c>
      <c r="D68" s="32">
        <f t="shared" si="1"/>
        <v>116.827</v>
      </c>
      <c r="E68" s="32">
        <f t="shared" si="3"/>
        <v>0.42</v>
      </c>
      <c r="F68" s="32">
        <f t="shared" si="2"/>
        <v>0.15000000000000002</v>
      </c>
    </row>
    <row r="69" spans="1:6" ht="16.5" x14ac:dyDescent="0.35">
      <c r="A69" s="29">
        <v>42182</v>
      </c>
      <c r="B69" s="30">
        <v>0.62</v>
      </c>
      <c r="C69" s="31">
        <v>8.4700000000000006</v>
      </c>
      <c r="D69" s="32">
        <f t="shared" si="1"/>
        <v>116.827</v>
      </c>
      <c r="E69" s="32">
        <f t="shared" si="3"/>
        <v>0.42</v>
      </c>
      <c r="F69" s="32">
        <f t="shared" si="2"/>
        <v>0.15000000000000002</v>
      </c>
    </row>
    <row r="70" spans="1:6" ht="16.5" x14ac:dyDescent="0.35">
      <c r="A70" s="29">
        <v>42184</v>
      </c>
      <c r="B70" s="30">
        <v>0.61</v>
      </c>
      <c r="C70" s="31">
        <v>8.048</v>
      </c>
      <c r="D70" s="32">
        <f t="shared" ref="D70:D133" si="11">B70+$D$1</f>
        <v>116.81699999999999</v>
      </c>
      <c r="E70" s="32">
        <f t="shared" si="3"/>
        <v>0.41</v>
      </c>
      <c r="F70" s="32">
        <f t="shared" si="3"/>
        <v>0.14000000000000001</v>
      </c>
    </row>
    <row r="71" spans="1:6" ht="16.5" x14ac:dyDescent="0.35">
      <c r="A71" s="29">
        <v>42185</v>
      </c>
      <c r="B71" s="30">
        <v>0.61</v>
      </c>
      <c r="C71" s="31">
        <v>7.72</v>
      </c>
      <c r="D71" s="32">
        <f t="shared" si="11"/>
        <v>116.81699999999999</v>
      </c>
      <c r="E71" s="32">
        <f t="shared" ref="E71:F134" si="12">$B71-E$4</f>
        <v>0.41</v>
      </c>
      <c r="F71" s="32">
        <f t="shared" si="12"/>
        <v>0.14000000000000001</v>
      </c>
    </row>
    <row r="72" spans="1:6" ht="16.5" x14ac:dyDescent="0.35">
      <c r="A72" s="29">
        <v>42186</v>
      </c>
      <c r="B72" s="30">
        <v>0.6</v>
      </c>
      <c r="C72" s="31">
        <v>7.3559999999999999</v>
      </c>
      <c r="D72" s="32">
        <f t="shared" si="11"/>
        <v>116.80699999999999</v>
      </c>
      <c r="E72" s="32">
        <f t="shared" si="12"/>
        <v>0.39999999999999997</v>
      </c>
      <c r="F72" s="32">
        <f t="shared" si="12"/>
        <v>0.13</v>
      </c>
    </row>
    <row r="73" spans="1:6" ht="16.5" x14ac:dyDescent="0.35">
      <c r="A73" s="29">
        <v>42188</v>
      </c>
      <c r="B73" s="30">
        <v>0.62</v>
      </c>
      <c r="C73" s="31">
        <v>9.077</v>
      </c>
      <c r="D73" s="32">
        <f t="shared" si="11"/>
        <v>116.827</v>
      </c>
      <c r="E73" s="32">
        <f t="shared" si="12"/>
        <v>0.42</v>
      </c>
      <c r="F73" s="32">
        <f t="shared" si="12"/>
        <v>0.15000000000000002</v>
      </c>
    </row>
    <row r="74" spans="1:6" ht="16.5" x14ac:dyDescent="0.35">
      <c r="A74" s="29">
        <v>42189</v>
      </c>
      <c r="B74" s="30">
        <v>0.65</v>
      </c>
      <c r="C74" s="31">
        <v>10.285</v>
      </c>
      <c r="D74" s="32">
        <f t="shared" si="11"/>
        <v>116.857</v>
      </c>
      <c r="E74" s="32">
        <f t="shared" si="12"/>
        <v>0.45</v>
      </c>
      <c r="F74" s="32">
        <f t="shared" si="12"/>
        <v>0.18000000000000005</v>
      </c>
    </row>
    <row r="75" spans="1:6" ht="16.5" x14ac:dyDescent="0.35">
      <c r="A75" s="29">
        <v>42191</v>
      </c>
      <c r="B75" s="30">
        <v>0.63</v>
      </c>
      <c r="C75" s="31">
        <v>9.109</v>
      </c>
      <c r="D75" s="32">
        <f t="shared" si="11"/>
        <v>116.83699999999999</v>
      </c>
      <c r="E75" s="32">
        <f t="shared" si="12"/>
        <v>0.43</v>
      </c>
      <c r="F75" s="32">
        <f t="shared" si="12"/>
        <v>0.16000000000000003</v>
      </c>
    </row>
    <row r="76" spans="1:6" ht="16.5" x14ac:dyDescent="0.35">
      <c r="A76" s="29">
        <v>42192</v>
      </c>
      <c r="B76" s="30">
        <v>0.61</v>
      </c>
      <c r="C76" s="31">
        <v>8.3840000000000003</v>
      </c>
      <c r="D76" s="32">
        <f t="shared" si="11"/>
        <v>116.81699999999999</v>
      </c>
      <c r="E76" s="32">
        <f t="shared" si="12"/>
        <v>0.41</v>
      </c>
      <c r="F76" s="32">
        <f t="shared" si="12"/>
        <v>0.14000000000000001</v>
      </c>
    </row>
    <row r="77" spans="1:6" ht="16.5" x14ac:dyDescent="0.35">
      <c r="A77" s="29">
        <v>42193</v>
      </c>
      <c r="B77" s="30">
        <v>0.65</v>
      </c>
      <c r="C77" s="31">
        <v>10.776999999999999</v>
      </c>
      <c r="D77" s="32">
        <f t="shared" si="11"/>
        <v>116.857</v>
      </c>
      <c r="E77" s="32">
        <f t="shared" si="12"/>
        <v>0.45</v>
      </c>
      <c r="F77" s="32">
        <f t="shared" si="12"/>
        <v>0.18000000000000005</v>
      </c>
    </row>
    <row r="78" spans="1:6" ht="16.5" x14ac:dyDescent="0.35">
      <c r="A78" s="29">
        <v>42194</v>
      </c>
      <c r="B78" s="30">
        <v>0.7</v>
      </c>
      <c r="C78" s="31">
        <v>13.332000000000001</v>
      </c>
      <c r="D78" s="32">
        <f t="shared" si="11"/>
        <v>116.907</v>
      </c>
      <c r="E78" s="32">
        <f t="shared" si="12"/>
        <v>0.49999999999999994</v>
      </c>
      <c r="F78" s="32">
        <f t="shared" si="12"/>
        <v>0.22999999999999998</v>
      </c>
    </row>
    <row r="79" spans="1:6" ht="16.5" x14ac:dyDescent="0.35">
      <c r="A79" s="29">
        <v>42195</v>
      </c>
      <c r="B79" s="30">
        <v>0.72</v>
      </c>
      <c r="C79" s="31">
        <v>13.852</v>
      </c>
      <c r="D79" s="32">
        <f t="shared" si="11"/>
        <v>116.92699999999999</v>
      </c>
      <c r="E79" s="32">
        <f t="shared" si="12"/>
        <v>0.52</v>
      </c>
      <c r="F79" s="32">
        <f t="shared" si="12"/>
        <v>0.25</v>
      </c>
    </row>
    <row r="80" spans="1:6" ht="16.5" x14ac:dyDescent="0.35">
      <c r="A80" s="29">
        <v>42196</v>
      </c>
      <c r="B80" s="30">
        <v>0.7</v>
      </c>
      <c r="C80" s="31">
        <v>12.956</v>
      </c>
      <c r="D80" s="32">
        <f t="shared" si="11"/>
        <v>116.907</v>
      </c>
      <c r="E80" s="32">
        <f t="shared" si="12"/>
        <v>0.49999999999999994</v>
      </c>
      <c r="F80" s="32">
        <f t="shared" si="12"/>
        <v>0.22999999999999998</v>
      </c>
    </row>
    <row r="81" spans="1:6" ht="16.5" x14ac:dyDescent="0.35">
      <c r="A81" s="29">
        <v>42198</v>
      </c>
      <c r="B81" s="30">
        <v>0.62</v>
      </c>
      <c r="C81" s="31">
        <v>8.6319999999999997</v>
      </c>
      <c r="D81" s="32">
        <f t="shared" si="11"/>
        <v>116.827</v>
      </c>
      <c r="E81" s="32">
        <f t="shared" si="12"/>
        <v>0.42</v>
      </c>
      <c r="F81" s="32">
        <f t="shared" si="12"/>
        <v>0.15000000000000002</v>
      </c>
    </row>
    <row r="82" spans="1:6" ht="16.5" x14ac:dyDescent="0.35">
      <c r="A82" s="29">
        <v>42199</v>
      </c>
      <c r="B82" s="30">
        <v>0.68</v>
      </c>
      <c r="C82" s="31">
        <v>12.22</v>
      </c>
      <c r="D82" s="32">
        <f t="shared" si="11"/>
        <v>116.887</v>
      </c>
      <c r="E82" s="32">
        <f t="shared" si="12"/>
        <v>0.48000000000000004</v>
      </c>
      <c r="F82" s="32">
        <f t="shared" si="12"/>
        <v>0.21000000000000008</v>
      </c>
    </row>
    <row r="83" spans="1:6" ht="16.5" x14ac:dyDescent="0.35">
      <c r="A83" s="29">
        <v>42200</v>
      </c>
      <c r="B83" s="30">
        <v>0.69</v>
      </c>
      <c r="C83" s="31">
        <v>13.55</v>
      </c>
      <c r="D83" s="32">
        <f t="shared" si="11"/>
        <v>116.89699999999999</v>
      </c>
      <c r="E83" s="32">
        <f t="shared" si="12"/>
        <v>0.48999999999999994</v>
      </c>
      <c r="F83" s="32">
        <f t="shared" si="12"/>
        <v>0.21999999999999997</v>
      </c>
    </row>
    <row r="84" spans="1:6" ht="16.5" x14ac:dyDescent="0.35">
      <c r="A84" s="29">
        <v>42201</v>
      </c>
      <c r="B84" s="30">
        <v>0.65</v>
      </c>
      <c r="C84" s="31">
        <v>9.8740000000000006</v>
      </c>
      <c r="D84" s="32">
        <f t="shared" si="11"/>
        <v>116.857</v>
      </c>
      <c r="E84" s="32">
        <f t="shared" si="12"/>
        <v>0.45</v>
      </c>
      <c r="F84" s="32">
        <f t="shared" si="12"/>
        <v>0.18000000000000005</v>
      </c>
    </row>
    <row r="85" spans="1:6" ht="16.5" x14ac:dyDescent="0.35">
      <c r="A85" s="29">
        <v>42205</v>
      </c>
      <c r="B85" s="30">
        <v>0.62</v>
      </c>
      <c r="C85" s="31">
        <v>8.3849999999999998</v>
      </c>
      <c r="D85" s="32">
        <f t="shared" si="11"/>
        <v>116.827</v>
      </c>
      <c r="E85" s="32">
        <f t="shared" si="12"/>
        <v>0.42</v>
      </c>
      <c r="F85" s="32">
        <f t="shared" si="12"/>
        <v>0.15000000000000002</v>
      </c>
    </row>
    <row r="86" spans="1:6" ht="16.5" x14ac:dyDescent="0.35">
      <c r="A86" s="29">
        <v>42206</v>
      </c>
      <c r="B86" s="30">
        <v>0.61</v>
      </c>
      <c r="C86" s="31">
        <v>7.6269999999999998</v>
      </c>
      <c r="D86" s="32">
        <f t="shared" si="11"/>
        <v>116.81699999999999</v>
      </c>
      <c r="E86" s="32">
        <f t="shared" si="12"/>
        <v>0.41</v>
      </c>
      <c r="F86" s="32">
        <f t="shared" si="12"/>
        <v>0.14000000000000001</v>
      </c>
    </row>
    <row r="87" spans="1:6" ht="16.5" x14ac:dyDescent="0.35">
      <c r="A87" s="29">
        <v>42207</v>
      </c>
      <c r="B87" s="30">
        <v>0.65</v>
      </c>
      <c r="C87" s="31">
        <v>9.93</v>
      </c>
      <c r="D87" s="32">
        <f t="shared" si="11"/>
        <v>116.857</v>
      </c>
      <c r="E87" s="32">
        <f t="shared" si="12"/>
        <v>0.45</v>
      </c>
      <c r="F87" s="32">
        <f t="shared" si="12"/>
        <v>0.18000000000000005</v>
      </c>
    </row>
    <row r="88" spans="1:6" ht="16.5" x14ac:dyDescent="0.35">
      <c r="A88" s="29">
        <v>42208</v>
      </c>
      <c r="B88" s="30">
        <v>0.62</v>
      </c>
      <c r="C88" s="31">
        <v>8.3130000000000006</v>
      </c>
      <c r="D88" s="32">
        <f t="shared" si="11"/>
        <v>116.827</v>
      </c>
      <c r="E88" s="32">
        <f t="shared" si="12"/>
        <v>0.42</v>
      </c>
      <c r="F88" s="32">
        <f t="shared" si="12"/>
        <v>0.15000000000000002</v>
      </c>
    </row>
    <row r="89" spans="1:6" ht="16.5" x14ac:dyDescent="0.35">
      <c r="A89" s="29">
        <v>42209</v>
      </c>
      <c r="B89" s="30">
        <v>0.67</v>
      </c>
      <c r="C89" s="31">
        <v>13.17</v>
      </c>
      <c r="D89" s="32">
        <f t="shared" si="11"/>
        <v>116.877</v>
      </c>
      <c r="E89" s="32">
        <f t="shared" si="12"/>
        <v>0.47000000000000003</v>
      </c>
      <c r="F89" s="32">
        <f t="shared" si="12"/>
        <v>0.20000000000000007</v>
      </c>
    </row>
    <row r="90" spans="1:6" ht="16.5" x14ac:dyDescent="0.35">
      <c r="A90" s="29">
        <v>42210</v>
      </c>
      <c r="B90" s="30">
        <v>0.68</v>
      </c>
      <c r="C90" s="31">
        <v>14.493</v>
      </c>
      <c r="D90" s="32">
        <f t="shared" si="11"/>
        <v>116.887</v>
      </c>
      <c r="E90" s="32">
        <f t="shared" si="12"/>
        <v>0.48000000000000004</v>
      </c>
      <c r="F90" s="32">
        <f t="shared" si="12"/>
        <v>0.21000000000000008</v>
      </c>
    </row>
    <row r="91" spans="1:6" ht="16.5" x14ac:dyDescent="0.35">
      <c r="A91" s="29">
        <v>42212</v>
      </c>
      <c r="B91" s="30">
        <v>0.64</v>
      </c>
      <c r="C91" s="31">
        <v>9.6780000000000008</v>
      </c>
      <c r="D91" s="32">
        <f t="shared" si="11"/>
        <v>116.84699999999999</v>
      </c>
      <c r="E91" s="32">
        <f t="shared" si="12"/>
        <v>0.44</v>
      </c>
      <c r="F91" s="32">
        <f t="shared" si="12"/>
        <v>0.17000000000000004</v>
      </c>
    </row>
    <row r="92" spans="1:6" ht="16.5" x14ac:dyDescent="0.35">
      <c r="A92" s="29">
        <v>42214</v>
      </c>
      <c r="B92" s="30">
        <v>0.61</v>
      </c>
      <c r="C92" s="31">
        <v>8.5570000000000004</v>
      </c>
      <c r="D92" s="32">
        <f t="shared" si="11"/>
        <v>116.81699999999999</v>
      </c>
      <c r="E92" s="32">
        <f t="shared" si="12"/>
        <v>0.41</v>
      </c>
      <c r="F92" s="32">
        <f t="shared" si="12"/>
        <v>0.14000000000000001</v>
      </c>
    </row>
    <row r="93" spans="1:6" ht="16.5" x14ac:dyDescent="0.35">
      <c r="A93" s="29">
        <v>42215</v>
      </c>
      <c r="B93" s="30">
        <v>0.8</v>
      </c>
      <c r="C93" s="31">
        <v>18.303999999999998</v>
      </c>
      <c r="D93" s="32">
        <f t="shared" si="11"/>
        <v>117.00699999999999</v>
      </c>
      <c r="E93" s="32">
        <f t="shared" si="12"/>
        <v>0.60000000000000009</v>
      </c>
      <c r="F93" s="32">
        <f t="shared" si="12"/>
        <v>0.33000000000000007</v>
      </c>
    </row>
    <row r="94" spans="1:6" ht="16.5" x14ac:dyDescent="0.35">
      <c r="A94" s="29">
        <v>42217</v>
      </c>
      <c r="B94" s="30">
        <v>0.69</v>
      </c>
      <c r="C94" s="31">
        <v>11.464</v>
      </c>
      <c r="D94" s="32">
        <f t="shared" si="11"/>
        <v>116.89699999999999</v>
      </c>
      <c r="E94" s="32">
        <f t="shared" si="12"/>
        <v>0.48999999999999994</v>
      </c>
      <c r="F94" s="32">
        <f t="shared" si="12"/>
        <v>0.21999999999999997</v>
      </c>
    </row>
    <row r="95" spans="1:6" ht="16.5" x14ac:dyDescent="0.35">
      <c r="A95" s="29">
        <v>42219</v>
      </c>
      <c r="B95" s="30">
        <v>0.66</v>
      </c>
      <c r="C95" s="31">
        <v>9.484</v>
      </c>
      <c r="D95" s="32">
        <f t="shared" si="11"/>
        <v>116.86699999999999</v>
      </c>
      <c r="E95" s="32">
        <f t="shared" si="12"/>
        <v>0.46</v>
      </c>
      <c r="F95" s="32">
        <f t="shared" si="12"/>
        <v>0.19000000000000006</v>
      </c>
    </row>
    <row r="96" spans="1:6" ht="16.5" x14ac:dyDescent="0.35">
      <c r="A96" s="29">
        <v>42220</v>
      </c>
      <c r="B96" s="30">
        <v>0.68</v>
      </c>
      <c r="C96" s="31">
        <v>10.826000000000001</v>
      </c>
      <c r="D96" s="32">
        <f t="shared" si="11"/>
        <v>116.887</v>
      </c>
      <c r="E96" s="32">
        <f t="shared" si="12"/>
        <v>0.48000000000000004</v>
      </c>
      <c r="F96" s="32">
        <f t="shared" si="12"/>
        <v>0.21000000000000008</v>
      </c>
    </row>
    <row r="97" spans="1:6" ht="16.5" x14ac:dyDescent="0.35">
      <c r="A97" s="29">
        <v>42221</v>
      </c>
      <c r="B97" s="30">
        <v>0.66</v>
      </c>
      <c r="C97" s="31">
        <v>9.9710000000000001</v>
      </c>
      <c r="D97" s="32">
        <f t="shared" si="11"/>
        <v>116.86699999999999</v>
      </c>
      <c r="E97" s="32">
        <f t="shared" si="12"/>
        <v>0.46</v>
      </c>
      <c r="F97" s="32">
        <f t="shared" si="12"/>
        <v>0.19000000000000006</v>
      </c>
    </row>
    <row r="98" spans="1:6" ht="16.5" x14ac:dyDescent="0.35">
      <c r="A98" s="29">
        <v>42222</v>
      </c>
      <c r="B98" s="30">
        <v>0.75</v>
      </c>
      <c r="C98" s="31">
        <v>15.86</v>
      </c>
      <c r="D98" s="32">
        <f t="shared" si="11"/>
        <v>116.95699999999999</v>
      </c>
      <c r="E98" s="32">
        <f t="shared" si="12"/>
        <v>0.55000000000000004</v>
      </c>
      <c r="F98" s="32">
        <f t="shared" si="12"/>
        <v>0.28000000000000003</v>
      </c>
    </row>
    <row r="99" spans="1:6" ht="16.5" x14ac:dyDescent="0.35">
      <c r="A99" s="29">
        <v>42223</v>
      </c>
      <c r="B99" s="30">
        <v>0.71</v>
      </c>
      <c r="C99" s="31">
        <v>12.984999999999999</v>
      </c>
      <c r="D99" s="32">
        <f t="shared" si="11"/>
        <v>116.91699999999999</v>
      </c>
      <c r="E99" s="32">
        <f t="shared" si="12"/>
        <v>0.51</v>
      </c>
      <c r="F99" s="32">
        <f t="shared" si="12"/>
        <v>0.24</v>
      </c>
    </row>
    <row r="100" spans="1:6" ht="16.5" x14ac:dyDescent="0.35">
      <c r="A100" s="29">
        <v>42224</v>
      </c>
      <c r="B100" s="30">
        <v>0.72</v>
      </c>
      <c r="C100" s="31">
        <v>13.994</v>
      </c>
      <c r="D100" s="32">
        <f t="shared" si="11"/>
        <v>116.92699999999999</v>
      </c>
      <c r="E100" s="32">
        <f t="shared" si="12"/>
        <v>0.52</v>
      </c>
      <c r="F100" s="32">
        <f t="shared" si="12"/>
        <v>0.25</v>
      </c>
    </row>
    <row r="101" spans="1:6" ht="16.5" x14ac:dyDescent="0.35">
      <c r="A101" s="29">
        <v>42226</v>
      </c>
      <c r="B101" s="30">
        <v>0.8</v>
      </c>
      <c r="C101" s="31">
        <v>19.006</v>
      </c>
      <c r="D101" s="32">
        <f t="shared" si="11"/>
        <v>117.00699999999999</v>
      </c>
      <c r="E101" s="32">
        <f t="shared" si="12"/>
        <v>0.60000000000000009</v>
      </c>
      <c r="F101" s="32">
        <f t="shared" si="12"/>
        <v>0.33000000000000007</v>
      </c>
    </row>
    <row r="102" spans="1:6" ht="16.5" x14ac:dyDescent="0.35">
      <c r="A102" s="29">
        <v>42227</v>
      </c>
      <c r="B102" s="30">
        <v>0.73</v>
      </c>
      <c r="C102" s="31">
        <v>14.813000000000001</v>
      </c>
      <c r="D102" s="32">
        <f t="shared" si="11"/>
        <v>116.937</v>
      </c>
      <c r="E102" s="32">
        <f t="shared" si="12"/>
        <v>0.53</v>
      </c>
      <c r="F102" s="32">
        <f t="shared" si="12"/>
        <v>0.26</v>
      </c>
    </row>
    <row r="103" spans="1:6" ht="16.5" x14ac:dyDescent="0.35">
      <c r="A103" s="29">
        <v>42229</v>
      </c>
      <c r="B103" s="30">
        <v>0.71</v>
      </c>
      <c r="C103" s="31">
        <v>12.685</v>
      </c>
      <c r="D103" s="32">
        <f t="shared" si="11"/>
        <v>116.91699999999999</v>
      </c>
      <c r="E103" s="32">
        <f t="shared" si="12"/>
        <v>0.51</v>
      </c>
      <c r="F103" s="32">
        <f t="shared" si="12"/>
        <v>0.24</v>
      </c>
    </row>
    <row r="104" spans="1:6" ht="16.5" x14ac:dyDescent="0.35">
      <c r="A104" s="29">
        <v>42230</v>
      </c>
      <c r="B104" s="30">
        <v>0.75</v>
      </c>
      <c r="C104" s="31">
        <v>15.28</v>
      </c>
      <c r="D104" s="32">
        <f t="shared" si="11"/>
        <v>116.95699999999999</v>
      </c>
      <c r="E104" s="32">
        <f t="shared" si="12"/>
        <v>0.55000000000000004</v>
      </c>
      <c r="F104" s="32">
        <f t="shared" si="12"/>
        <v>0.28000000000000003</v>
      </c>
    </row>
    <row r="105" spans="1:6" ht="16.5" x14ac:dyDescent="0.35">
      <c r="A105" s="29">
        <v>42231</v>
      </c>
      <c r="B105" s="30">
        <v>0.7</v>
      </c>
      <c r="C105" s="31">
        <v>12.079000000000001</v>
      </c>
      <c r="D105" s="32">
        <f t="shared" si="11"/>
        <v>116.907</v>
      </c>
      <c r="E105" s="32">
        <f t="shared" si="12"/>
        <v>0.49999999999999994</v>
      </c>
      <c r="F105" s="32">
        <f t="shared" si="12"/>
        <v>0.22999999999999998</v>
      </c>
    </row>
    <row r="106" spans="1:6" ht="16.5" x14ac:dyDescent="0.35">
      <c r="A106" s="29">
        <v>42233</v>
      </c>
      <c r="B106" s="30">
        <v>0.76</v>
      </c>
      <c r="C106" s="31">
        <v>16.419</v>
      </c>
      <c r="D106" s="32">
        <f t="shared" si="11"/>
        <v>116.967</v>
      </c>
      <c r="E106" s="32">
        <f t="shared" si="12"/>
        <v>0.56000000000000005</v>
      </c>
      <c r="F106" s="32">
        <f t="shared" si="12"/>
        <v>0.29000000000000004</v>
      </c>
    </row>
    <row r="107" spans="1:6" ht="16.5" x14ac:dyDescent="0.35">
      <c r="A107" s="29">
        <v>42234</v>
      </c>
      <c r="B107" s="30">
        <v>0.78</v>
      </c>
      <c r="C107" s="31">
        <v>18.602</v>
      </c>
      <c r="D107" s="32">
        <f t="shared" si="11"/>
        <v>116.98699999999999</v>
      </c>
      <c r="E107" s="32">
        <f t="shared" si="12"/>
        <v>0.58000000000000007</v>
      </c>
      <c r="F107" s="32">
        <f t="shared" si="12"/>
        <v>0.31000000000000005</v>
      </c>
    </row>
    <row r="108" spans="1:6" ht="16.5" x14ac:dyDescent="0.35">
      <c r="A108" s="29">
        <v>42235</v>
      </c>
      <c r="B108" s="30">
        <v>0.84</v>
      </c>
      <c r="C108" s="31">
        <v>24.181999999999999</v>
      </c>
      <c r="D108" s="32">
        <f t="shared" si="11"/>
        <v>117.047</v>
      </c>
      <c r="E108" s="32">
        <f t="shared" si="12"/>
        <v>0.6399999999999999</v>
      </c>
      <c r="F108" s="32">
        <f t="shared" si="12"/>
        <v>0.37</v>
      </c>
    </row>
    <row r="109" spans="1:6" ht="16.5" x14ac:dyDescent="0.35">
      <c r="A109" s="29">
        <v>42236</v>
      </c>
      <c r="B109" s="30">
        <v>0.76</v>
      </c>
      <c r="C109" s="31">
        <v>15.766</v>
      </c>
      <c r="D109" s="32">
        <f t="shared" si="11"/>
        <v>116.967</v>
      </c>
      <c r="E109" s="32">
        <f t="shared" si="12"/>
        <v>0.56000000000000005</v>
      </c>
      <c r="F109" s="32">
        <f t="shared" si="12"/>
        <v>0.29000000000000004</v>
      </c>
    </row>
    <row r="110" spans="1:6" ht="16.5" x14ac:dyDescent="0.35">
      <c r="A110" s="29">
        <v>42237</v>
      </c>
      <c r="B110" s="30">
        <v>0.72</v>
      </c>
      <c r="C110" s="31">
        <v>13.718</v>
      </c>
      <c r="D110" s="32">
        <f t="shared" si="11"/>
        <v>116.92699999999999</v>
      </c>
      <c r="E110" s="32">
        <f t="shared" si="12"/>
        <v>0.52</v>
      </c>
      <c r="F110" s="32">
        <f t="shared" si="12"/>
        <v>0.25</v>
      </c>
    </row>
    <row r="111" spans="1:6" ht="16.5" x14ac:dyDescent="0.35">
      <c r="A111" s="29">
        <v>42238</v>
      </c>
      <c r="B111" s="30">
        <v>0.8</v>
      </c>
      <c r="C111" s="31">
        <v>19.510999999999999</v>
      </c>
      <c r="D111" s="32">
        <f t="shared" si="11"/>
        <v>117.00699999999999</v>
      </c>
      <c r="E111" s="32">
        <f t="shared" si="12"/>
        <v>0.60000000000000009</v>
      </c>
      <c r="F111" s="32">
        <f t="shared" si="12"/>
        <v>0.33000000000000007</v>
      </c>
    </row>
    <row r="112" spans="1:6" ht="16.5" x14ac:dyDescent="0.35">
      <c r="A112" s="29">
        <v>42240</v>
      </c>
      <c r="B112" s="30">
        <v>0.75</v>
      </c>
      <c r="C112" s="31">
        <v>14.837</v>
      </c>
      <c r="D112" s="32">
        <f t="shared" si="11"/>
        <v>116.95699999999999</v>
      </c>
      <c r="E112" s="32">
        <f t="shared" si="12"/>
        <v>0.55000000000000004</v>
      </c>
      <c r="F112" s="32">
        <f t="shared" si="12"/>
        <v>0.28000000000000003</v>
      </c>
    </row>
    <row r="113" spans="1:6" ht="16.5" x14ac:dyDescent="0.35">
      <c r="A113" s="29">
        <v>42241</v>
      </c>
      <c r="B113" s="30">
        <v>0.74</v>
      </c>
      <c r="C113" s="31">
        <v>22.635999999999999</v>
      </c>
      <c r="D113" s="32">
        <f t="shared" si="11"/>
        <v>116.94699999999999</v>
      </c>
      <c r="E113" s="32">
        <f t="shared" si="12"/>
        <v>0.54</v>
      </c>
      <c r="F113" s="32">
        <f t="shared" si="12"/>
        <v>0.27</v>
      </c>
    </row>
    <row r="114" spans="1:6" ht="16.5" x14ac:dyDescent="0.35">
      <c r="A114" s="29">
        <v>42242</v>
      </c>
      <c r="B114" s="30">
        <v>0.75</v>
      </c>
      <c r="C114" s="31">
        <v>15.209</v>
      </c>
      <c r="D114" s="32">
        <f t="shared" si="11"/>
        <v>116.95699999999999</v>
      </c>
      <c r="E114" s="32">
        <f t="shared" si="12"/>
        <v>0.55000000000000004</v>
      </c>
      <c r="F114" s="32">
        <f t="shared" si="12"/>
        <v>0.28000000000000003</v>
      </c>
    </row>
    <row r="115" spans="1:6" ht="16.5" x14ac:dyDescent="0.35">
      <c r="A115" s="29">
        <v>42243</v>
      </c>
      <c r="B115" s="30">
        <v>0.76</v>
      </c>
      <c r="C115" s="31">
        <v>17.169</v>
      </c>
      <c r="D115" s="32">
        <f t="shared" si="11"/>
        <v>116.967</v>
      </c>
      <c r="E115" s="32">
        <f t="shared" si="12"/>
        <v>0.56000000000000005</v>
      </c>
      <c r="F115" s="32">
        <f t="shared" si="12"/>
        <v>0.29000000000000004</v>
      </c>
    </row>
    <row r="116" spans="1:6" ht="16.5" x14ac:dyDescent="0.35">
      <c r="A116" s="29">
        <v>42244</v>
      </c>
      <c r="B116" s="30">
        <v>0.7</v>
      </c>
      <c r="C116" s="31">
        <v>12.567</v>
      </c>
      <c r="D116" s="32">
        <f t="shared" si="11"/>
        <v>116.907</v>
      </c>
      <c r="E116" s="32">
        <f t="shared" si="12"/>
        <v>0.49999999999999994</v>
      </c>
      <c r="F116" s="32">
        <f t="shared" si="12"/>
        <v>0.22999999999999998</v>
      </c>
    </row>
    <row r="117" spans="1:6" ht="16.5" x14ac:dyDescent="0.35">
      <c r="A117" s="29">
        <v>42245</v>
      </c>
      <c r="B117" s="30">
        <v>0.69</v>
      </c>
      <c r="C117" s="31">
        <v>11.45</v>
      </c>
      <c r="D117" s="32">
        <f t="shared" si="11"/>
        <v>116.89699999999999</v>
      </c>
      <c r="E117" s="32">
        <f t="shared" si="12"/>
        <v>0.48999999999999994</v>
      </c>
      <c r="F117" s="32">
        <f t="shared" si="12"/>
        <v>0.21999999999999997</v>
      </c>
    </row>
    <row r="118" spans="1:6" ht="16.5" x14ac:dyDescent="0.35">
      <c r="A118" s="29">
        <v>42247</v>
      </c>
      <c r="B118" s="30">
        <v>0.81</v>
      </c>
      <c r="C118" s="31">
        <v>16.12</v>
      </c>
      <c r="D118" s="32">
        <f t="shared" si="11"/>
        <v>117.017</v>
      </c>
      <c r="E118" s="32">
        <f t="shared" si="12"/>
        <v>0.6100000000000001</v>
      </c>
      <c r="F118" s="32">
        <f t="shared" si="12"/>
        <v>0.34000000000000008</v>
      </c>
    </row>
    <row r="119" spans="1:6" ht="16.5" x14ac:dyDescent="0.35">
      <c r="A119" s="29">
        <v>42248</v>
      </c>
      <c r="B119" s="30">
        <v>0.73</v>
      </c>
      <c r="C119" s="31">
        <v>13.811999999999999</v>
      </c>
      <c r="D119" s="32">
        <f t="shared" si="11"/>
        <v>116.937</v>
      </c>
      <c r="E119" s="32">
        <f t="shared" si="12"/>
        <v>0.53</v>
      </c>
      <c r="F119" s="32">
        <f t="shared" si="12"/>
        <v>0.26</v>
      </c>
    </row>
    <row r="120" spans="1:6" ht="16.5" x14ac:dyDescent="0.35">
      <c r="A120" s="29">
        <v>42249</v>
      </c>
      <c r="B120" s="30">
        <v>0.72</v>
      </c>
      <c r="C120" s="31">
        <v>12.247999999999999</v>
      </c>
      <c r="D120" s="32">
        <f t="shared" si="11"/>
        <v>116.92699999999999</v>
      </c>
      <c r="E120" s="32">
        <f t="shared" si="12"/>
        <v>0.52</v>
      </c>
      <c r="F120" s="32">
        <f t="shared" si="12"/>
        <v>0.25</v>
      </c>
    </row>
    <row r="121" spans="1:6" ht="16.5" x14ac:dyDescent="0.35">
      <c r="A121" s="29">
        <v>42250</v>
      </c>
      <c r="B121" s="30">
        <v>0.8</v>
      </c>
      <c r="C121" s="31">
        <v>20.332000000000001</v>
      </c>
      <c r="D121" s="32">
        <f t="shared" si="11"/>
        <v>117.00699999999999</v>
      </c>
      <c r="E121" s="32">
        <f t="shared" si="12"/>
        <v>0.60000000000000009</v>
      </c>
      <c r="F121" s="32">
        <f t="shared" si="12"/>
        <v>0.33000000000000007</v>
      </c>
    </row>
    <row r="122" spans="1:6" ht="16.5" x14ac:dyDescent="0.35">
      <c r="A122" s="29">
        <v>42251</v>
      </c>
      <c r="B122" s="30">
        <v>0.96</v>
      </c>
      <c r="C122" s="31">
        <v>27.036000000000001</v>
      </c>
      <c r="D122" s="32">
        <f t="shared" si="11"/>
        <v>117.16699999999999</v>
      </c>
      <c r="E122" s="32">
        <f t="shared" si="12"/>
        <v>0.76</v>
      </c>
      <c r="F122" s="32">
        <f t="shared" si="12"/>
        <v>0.49</v>
      </c>
    </row>
    <row r="123" spans="1:6" ht="16.5" x14ac:dyDescent="0.35">
      <c r="A123" s="29">
        <v>42254</v>
      </c>
      <c r="B123" s="30">
        <v>0.96</v>
      </c>
      <c r="C123" s="31">
        <v>30.37</v>
      </c>
      <c r="D123" s="32">
        <f t="shared" si="11"/>
        <v>117.16699999999999</v>
      </c>
      <c r="E123" s="32">
        <f t="shared" si="12"/>
        <v>0.76</v>
      </c>
      <c r="F123" s="32">
        <f t="shared" si="12"/>
        <v>0.49</v>
      </c>
    </row>
    <row r="124" spans="1:6" ht="16.5" x14ac:dyDescent="0.35">
      <c r="A124" s="29">
        <v>42255</v>
      </c>
      <c r="B124" s="30">
        <v>0.86</v>
      </c>
      <c r="C124" s="31">
        <v>26.24</v>
      </c>
      <c r="D124" s="32">
        <f t="shared" si="11"/>
        <v>117.06699999999999</v>
      </c>
      <c r="E124" s="32">
        <f t="shared" si="12"/>
        <v>0.65999999999999992</v>
      </c>
      <c r="F124" s="32">
        <f t="shared" si="12"/>
        <v>0.39</v>
      </c>
    </row>
    <row r="125" spans="1:6" ht="16.5" x14ac:dyDescent="0.35">
      <c r="A125" s="29">
        <v>42256</v>
      </c>
      <c r="B125" s="30">
        <v>0.83</v>
      </c>
      <c r="C125" s="31">
        <v>21.663</v>
      </c>
      <c r="D125" s="32">
        <f t="shared" si="11"/>
        <v>117.03699999999999</v>
      </c>
      <c r="E125" s="32">
        <f t="shared" si="12"/>
        <v>0.62999999999999989</v>
      </c>
      <c r="F125" s="32">
        <f t="shared" si="12"/>
        <v>0.36</v>
      </c>
    </row>
    <row r="126" spans="1:6" ht="16.5" x14ac:dyDescent="0.35">
      <c r="A126" s="29">
        <v>42257</v>
      </c>
      <c r="B126" s="30">
        <v>0.83</v>
      </c>
      <c r="C126" s="31">
        <v>21.934999999999999</v>
      </c>
      <c r="D126" s="32">
        <f t="shared" si="11"/>
        <v>117.03699999999999</v>
      </c>
      <c r="E126" s="32">
        <f t="shared" si="12"/>
        <v>0.62999999999999989</v>
      </c>
      <c r="F126" s="32">
        <f t="shared" si="12"/>
        <v>0.36</v>
      </c>
    </row>
    <row r="127" spans="1:6" ht="16.5" x14ac:dyDescent="0.35">
      <c r="A127" s="29">
        <v>42258</v>
      </c>
      <c r="B127" s="30">
        <v>0.79</v>
      </c>
      <c r="C127" s="31">
        <v>18.657</v>
      </c>
      <c r="D127" s="32">
        <f t="shared" si="11"/>
        <v>116.997</v>
      </c>
      <c r="E127" s="32">
        <f t="shared" si="12"/>
        <v>0.59000000000000008</v>
      </c>
      <c r="F127" s="32">
        <f t="shared" si="12"/>
        <v>0.32000000000000006</v>
      </c>
    </row>
    <row r="128" spans="1:6" ht="16.5" x14ac:dyDescent="0.35">
      <c r="A128" s="29">
        <v>42259</v>
      </c>
      <c r="B128" s="30">
        <v>0.94</v>
      </c>
      <c r="C128" s="31">
        <v>30.408000000000001</v>
      </c>
      <c r="D128" s="32">
        <f t="shared" si="11"/>
        <v>117.14699999999999</v>
      </c>
      <c r="E128" s="32">
        <f t="shared" si="12"/>
        <v>0.74</v>
      </c>
      <c r="F128" s="32">
        <f t="shared" si="12"/>
        <v>0.47</v>
      </c>
    </row>
    <row r="129" spans="1:6" ht="16.5" x14ac:dyDescent="0.35">
      <c r="A129" s="29">
        <v>42261</v>
      </c>
      <c r="B129" s="30">
        <v>0.84</v>
      </c>
      <c r="C129" s="31">
        <v>23.591000000000001</v>
      </c>
      <c r="D129" s="32">
        <f t="shared" si="11"/>
        <v>117.047</v>
      </c>
      <c r="E129" s="32">
        <f t="shared" si="12"/>
        <v>0.6399999999999999</v>
      </c>
      <c r="F129" s="32">
        <f t="shared" si="12"/>
        <v>0.37</v>
      </c>
    </row>
    <row r="130" spans="1:6" ht="16.5" x14ac:dyDescent="0.35">
      <c r="A130" s="29">
        <v>42262</v>
      </c>
      <c r="B130" s="30">
        <v>0.83</v>
      </c>
      <c r="C130" s="31">
        <v>21.75</v>
      </c>
      <c r="D130" s="32">
        <f t="shared" si="11"/>
        <v>117.03699999999999</v>
      </c>
      <c r="E130" s="32">
        <f t="shared" si="12"/>
        <v>0.62999999999999989</v>
      </c>
      <c r="F130" s="32">
        <f t="shared" si="12"/>
        <v>0.36</v>
      </c>
    </row>
    <row r="131" spans="1:6" ht="16.5" x14ac:dyDescent="0.35">
      <c r="A131" s="29">
        <v>42263</v>
      </c>
      <c r="B131" s="30">
        <v>0.79</v>
      </c>
      <c r="C131" s="31">
        <v>18.827999999999999</v>
      </c>
      <c r="D131" s="32">
        <f t="shared" si="11"/>
        <v>116.997</v>
      </c>
      <c r="E131" s="32">
        <f t="shared" si="12"/>
        <v>0.59000000000000008</v>
      </c>
      <c r="F131" s="32">
        <f t="shared" si="12"/>
        <v>0.32000000000000006</v>
      </c>
    </row>
    <row r="132" spans="1:6" ht="16.5" x14ac:dyDescent="0.35">
      <c r="A132" s="29">
        <v>42264</v>
      </c>
      <c r="B132" s="30">
        <v>0.84</v>
      </c>
      <c r="C132" s="31">
        <v>23.648</v>
      </c>
      <c r="D132" s="32">
        <f t="shared" si="11"/>
        <v>117.047</v>
      </c>
      <c r="E132" s="32">
        <f t="shared" si="12"/>
        <v>0.6399999999999999</v>
      </c>
      <c r="F132" s="32">
        <f t="shared" si="12"/>
        <v>0.37</v>
      </c>
    </row>
    <row r="133" spans="1:6" ht="16.5" x14ac:dyDescent="0.35">
      <c r="A133" s="29">
        <v>42265</v>
      </c>
      <c r="B133" s="30">
        <v>0.78</v>
      </c>
      <c r="C133" s="31">
        <v>16.324000000000002</v>
      </c>
      <c r="D133" s="32">
        <f t="shared" si="11"/>
        <v>116.98699999999999</v>
      </c>
      <c r="E133" s="32">
        <f t="shared" si="12"/>
        <v>0.58000000000000007</v>
      </c>
      <c r="F133" s="32">
        <f t="shared" si="12"/>
        <v>0.31000000000000005</v>
      </c>
    </row>
    <row r="134" spans="1:6" ht="16.5" x14ac:dyDescent="0.35">
      <c r="A134" s="29">
        <v>42266</v>
      </c>
      <c r="B134" s="30">
        <v>0.75</v>
      </c>
      <c r="C134" s="31">
        <v>14.989000000000001</v>
      </c>
      <c r="D134" s="32">
        <f t="shared" ref="D134:D197" si="13">B134+$D$1</f>
        <v>116.95699999999999</v>
      </c>
      <c r="E134" s="32">
        <f t="shared" si="12"/>
        <v>0.55000000000000004</v>
      </c>
      <c r="F134" s="32">
        <f t="shared" si="12"/>
        <v>0.28000000000000003</v>
      </c>
    </row>
    <row r="135" spans="1:6" ht="16.5" x14ac:dyDescent="0.35">
      <c r="A135" s="29">
        <v>42268</v>
      </c>
      <c r="B135" s="30">
        <v>0.77</v>
      </c>
      <c r="C135" s="31">
        <v>17.119</v>
      </c>
      <c r="D135" s="32">
        <f t="shared" si="13"/>
        <v>116.97699999999999</v>
      </c>
      <c r="E135" s="32">
        <f t="shared" ref="E135:F198" si="14">$B135-E$4</f>
        <v>0.57000000000000006</v>
      </c>
      <c r="F135" s="32">
        <f t="shared" si="14"/>
        <v>0.30000000000000004</v>
      </c>
    </row>
    <row r="136" spans="1:6" ht="16.5" x14ac:dyDescent="0.35">
      <c r="A136" s="29">
        <v>42270</v>
      </c>
      <c r="B136" s="30">
        <v>0.94</v>
      </c>
      <c r="C136" s="31">
        <v>28.03</v>
      </c>
      <c r="D136" s="32">
        <f t="shared" si="13"/>
        <v>117.14699999999999</v>
      </c>
      <c r="E136" s="32">
        <f t="shared" si="14"/>
        <v>0.74</v>
      </c>
      <c r="F136" s="32">
        <f t="shared" si="14"/>
        <v>0.47</v>
      </c>
    </row>
    <row r="137" spans="1:6" ht="16.5" x14ac:dyDescent="0.35">
      <c r="A137" s="29">
        <v>42272</v>
      </c>
      <c r="B137" s="30">
        <v>0.8</v>
      </c>
      <c r="C137" s="31">
        <v>19.707000000000001</v>
      </c>
      <c r="D137" s="32">
        <f t="shared" si="13"/>
        <v>117.00699999999999</v>
      </c>
      <c r="E137" s="32">
        <f t="shared" si="14"/>
        <v>0.60000000000000009</v>
      </c>
      <c r="F137" s="32">
        <f t="shared" si="14"/>
        <v>0.33000000000000007</v>
      </c>
    </row>
    <row r="138" spans="1:6" ht="16.5" x14ac:dyDescent="0.35">
      <c r="A138" s="29">
        <v>42273</v>
      </c>
      <c r="B138" s="30">
        <v>0.77</v>
      </c>
      <c r="C138" s="31">
        <v>16.308</v>
      </c>
      <c r="D138" s="32">
        <f t="shared" si="13"/>
        <v>116.97699999999999</v>
      </c>
      <c r="E138" s="32">
        <f t="shared" si="14"/>
        <v>0.57000000000000006</v>
      </c>
      <c r="F138" s="32">
        <f t="shared" si="14"/>
        <v>0.30000000000000004</v>
      </c>
    </row>
    <row r="139" spans="1:6" ht="16.5" x14ac:dyDescent="0.35">
      <c r="A139" s="29">
        <v>42275</v>
      </c>
      <c r="B139" s="30">
        <v>0.74</v>
      </c>
      <c r="C139" s="31">
        <v>14.949</v>
      </c>
      <c r="D139" s="32">
        <f t="shared" si="13"/>
        <v>116.94699999999999</v>
      </c>
      <c r="E139" s="32">
        <f t="shared" si="14"/>
        <v>0.54</v>
      </c>
      <c r="F139" s="32">
        <f t="shared" si="14"/>
        <v>0.27</v>
      </c>
    </row>
    <row r="140" spans="1:6" ht="16.5" x14ac:dyDescent="0.35">
      <c r="A140" s="29">
        <v>42276</v>
      </c>
      <c r="B140" s="30">
        <v>0.74</v>
      </c>
      <c r="C140" s="31">
        <v>14.225</v>
      </c>
      <c r="D140" s="32">
        <f t="shared" si="13"/>
        <v>116.94699999999999</v>
      </c>
      <c r="E140" s="32">
        <f t="shared" si="14"/>
        <v>0.54</v>
      </c>
      <c r="F140" s="32">
        <f t="shared" si="14"/>
        <v>0.27</v>
      </c>
    </row>
    <row r="141" spans="1:6" ht="16.5" x14ac:dyDescent="0.35">
      <c r="A141" s="29">
        <v>42277</v>
      </c>
      <c r="B141" s="30">
        <v>0.83</v>
      </c>
      <c r="C141" s="31">
        <v>22.026</v>
      </c>
      <c r="D141" s="32">
        <f t="shared" si="13"/>
        <v>117.03699999999999</v>
      </c>
      <c r="E141" s="32">
        <f t="shared" si="14"/>
        <v>0.62999999999999989</v>
      </c>
      <c r="F141" s="32">
        <f t="shared" si="14"/>
        <v>0.36</v>
      </c>
    </row>
    <row r="142" spans="1:6" ht="16.5" x14ac:dyDescent="0.35">
      <c r="A142" s="29">
        <v>42278</v>
      </c>
      <c r="B142" s="30">
        <v>0.8</v>
      </c>
      <c r="C142" s="31">
        <v>20.277999999999999</v>
      </c>
      <c r="D142" s="32">
        <f t="shared" si="13"/>
        <v>117.00699999999999</v>
      </c>
      <c r="E142" s="32">
        <f t="shared" si="14"/>
        <v>0.60000000000000009</v>
      </c>
      <c r="F142" s="32">
        <f t="shared" si="14"/>
        <v>0.33000000000000007</v>
      </c>
    </row>
    <row r="143" spans="1:6" ht="16.5" x14ac:dyDescent="0.35">
      <c r="A143" s="29">
        <v>42279</v>
      </c>
      <c r="B143" s="30">
        <v>0.77</v>
      </c>
      <c r="C143" s="31">
        <v>16.606000000000002</v>
      </c>
      <c r="D143" s="32">
        <f t="shared" si="13"/>
        <v>116.97699999999999</v>
      </c>
      <c r="E143" s="32">
        <f t="shared" si="14"/>
        <v>0.57000000000000006</v>
      </c>
      <c r="F143" s="32">
        <f t="shared" si="14"/>
        <v>0.30000000000000004</v>
      </c>
    </row>
    <row r="144" spans="1:6" ht="16.5" x14ac:dyDescent="0.35">
      <c r="A144" s="29">
        <v>42280</v>
      </c>
      <c r="B144" s="30">
        <v>0.8</v>
      </c>
      <c r="C144" s="31">
        <v>20.222000000000001</v>
      </c>
      <c r="D144" s="32">
        <f t="shared" si="13"/>
        <v>117.00699999999999</v>
      </c>
      <c r="E144" s="32">
        <f t="shared" si="14"/>
        <v>0.60000000000000009</v>
      </c>
      <c r="F144" s="32">
        <f t="shared" si="14"/>
        <v>0.33000000000000007</v>
      </c>
    </row>
    <row r="145" spans="1:6" ht="16.5" x14ac:dyDescent="0.35">
      <c r="A145" s="29">
        <v>42282</v>
      </c>
      <c r="B145" s="30">
        <v>0.73</v>
      </c>
      <c r="C145" s="31">
        <v>13.71</v>
      </c>
      <c r="D145" s="32">
        <f t="shared" si="13"/>
        <v>116.937</v>
      </c>
      <c r="E145" s="32">
        <f t="shared" si="14"/>
        <v>0.53</v>
      </c>
      <c r="F145" s="32">
        <f t="shared" si="14"/>
        <v>0.26</v>
      </c>
    </row>
    <row r="146" spans="1:6" ht="16.5" x14ac:dyDescent="0.35">
      <c r="A146" s="29">
        <v>42283</v>
      </c>
      <c r="B146" s="30">
        <v>0.79</v>
      </c>
      <c r="C146" s="31">
        <v>20.032</v>
      </c>
      <c r="D146" s="32">
        <f t="shared" si="13"/>
        <v>116.997</v>
      </c>
      <c r="E146" s="32">
        <f t="shared" si="14"/>
        <v>0.59000000000000008</v>
      </c>
      <c r="F146" s="32">
        <f t="shared" si="14"/>
        <v>0.32000000000000006</v>
      </c>
    </row>
    <row r="147" spans="1:6" ht="16.5" x14ac:dyDescent="0.35">
      <c r="A147" s="29">
        <v>42284</v>
      </c>
      <c r="B147" s="30">
        <v>0.88</v>
      </c>
      <c r="C147" s="31">
        <v>23.204999999999998</v>
      </c>
      <c r="D147" s="32">
        <f t="shared" si="13"/>
        <v>117.08699999999999</v>
      </c>
      <c r="E147" s="32">
        <f t="shared" si="14"/>
        <v>0.67999999999999994</v>
      </c>
      <c r="F147" s="32">
        <f t="shared" si="14"/>
        <v>0.41000000000000003</v>
      </c>
    </row>
    <row r="148" spans="1:6" ht="16.5" x14ac:dyDescent="0.35">
      <c r="A148" s="29">
        <v>42285</v>
      </c>
      <c r="B148" s="30">
        <v>0.86</v>
      </c>
      <c r="C148" s="31">
        <v>22.050999999999998</v>
      </c>
      <c r="D148" s="32">
        <f t="shared" si="13"/>
        <v>117.06699999999999</v>
      </c>
      <c r="E148" s="32">
        <f t="shared" si="14"/>
        <v>0.65999999999999992</v>
      </c>
      <c r="F148" s="32">
        <f t="shared" si="14"/>
        <v>0.39</v>
      </c>
    </row>
    <row r="149" spans="1:6" ht="16.5" x14ac:dyDescent="0.35">
      <c r="A149" s="29">
        <v>42286</v>
      </c>
      <c r="B149" s="30">
        <v>0.93</v>
      </c>
      <c r="C149" s="31">
        <v>28.253</v>
      </c>
      <c r="D149" s="32">
        <f t="shared" si="13"/>
        <v>117.137</v>
      </c>
      <c r="E149" s="32">
        <f t="shared" si="14"/>
        <v>0.73</v>
      </c>
      <c r="F149" s="32">
        <f t="shared" si="14"/>
        <v>0.46000000000000008</v>
      </c>
    </row>
    <row r="150" spans="1:6" ht="16.5" x14ac:dyDescent="0.35">
      <c r="A150" s="29">
        <v>42287</v>
      </c>
      <c r="B150" s="30">
        <v>1.28</v>
      </c>
      <c r="C150" s="31">
        <v>72.738</v>
      </c>
      <c r="D150" s="32">
        <f t="shared" si="13"/>
        <v>117.48699999999999</v>
      </c>
      <c r="E150" s="32">
        <f t="shared" si="14"/>
        <v>1.08</v>
      </c>
      <c r="F150" s="32">
        <f t="shared" si="14"/>
        <v>0.81</v>
      </c>
    </row>
    <row r="151" spans="1:6" ht="16.5" x14ac:dyDescent="0.35">
      <c r="A151" s="29">
        <v>42289</v>
      </c>
      <c r="B151" s="30">
        <v>1.08</v>
      </c>
      <c r="C151" s="31">
        <v>44.156999999999996</v>
      </c>
      <c r="D151" s="32">
        <f t="shared" si="13"/>
        <v>117.28699999999999</v>
      </c>
      <c r="E151" s="32">
        <f t="shared" si="14"/>
        <v>0.88000000000000012</v>
      </c>
      <c r="F151" s="32">
        <f t="shared" si="14"/>
        <v>0.6100000000000001</v>
      </c>
    </row>
    <row r="152" spans="1:6" ht="16.5" x14ac:dyDescent="0.35">
      <c r="A152" s="29">
        <v>42290</v>
      </c>
      <c r="B152" s="30">
        <v>1.05</v>
      </c>
      <c r="C152" s="31">
        <v>36.006999999999998</v>
      </c>
      <c r="D152" s="32">
        <f t="shared" si="13"/>
        <v>117.25699999999999</v>
      </c>
      <c r="E152" s="32">
        <f t="shared" si="14"/>
        <v>0.85000000000000009</v>
      </c>
      <c r="F152" s="32">
        <f t="shared" si="14"/>
        <v>0.58000000000000007</v>
      </c>
    </row>
    <row r="153" spans="1:6" ht="16.5" x14ac:dyDescent="0.35">
      <c r="A153" s="29">
        <v>42291</v>
      </c>
      <c r="B153" s="30">
        <v>1.08</v>
      </c>
      <c r="C153" s="31">
        <v>42.081000000000003</v>
      </c>
      <c r="D153" s="32">
        <f t="shared" si="13"/>
        <v>117.28699999999999</v>
      </c>
      <c r="E153" s="32">
        <f t="shared" si="14"/>
        <v>0.88000000000000012</v>
      </c>
      <c r="F153" s="32">
        <f t="shared" si="14"/>
        <v>0.6100000000000001</v>
      </c>
    </row>
    <row r="154" spans="1:6" ht="16.5" x14ac:dyDescent="0.35">
      <c r="A154" s="29">
        <v>42292</v>
      </c>
      <c r="B154" s="30">
        <v>1.24</v>
      </c>
      <c r="C154" s="31">
        <v>58.972999999999999</v>
      </c>
      <c r="D154" s="32">
        <f t="shared" si="13"/>
        <v>117.44699999999999</v>
      </c>
      <c r="E154" s="32">
        <f t="shared" si="14"/>
        <v>1.04</v>
      </c>
      <c r="F154" s="32">
        <f t="shared" si="14"/>
        <v>0.77</v>
      </c>
    </row>
    <row r="155" spans="1:6" ht="16.5" x14ac:dyDescent="0.35">
      <c r="A155" s="29">
        <v>42293</v>
      </c>
      <c r="B155" s="30">
        <v>1.1000000000000001</v>
      </c>
      <c r="C155" s="31">
        <v>59.011000000000003</v>
      </c>
      <c r="D155" s="32">
        <f t="shared" si="13"/>
        <v>117.30699999999999</v>
      </c>
      <c r="E155" s="32">
        <f t="shared" si="14"/>
        <v>0.90000000000000013</v>
      </c>
      <c r="F155" s="32">
        <f t="shared" si="14"/>
        <v>0.63000000000000012</v>
      </c>
    </row>
    <row r="156" spans="1:6" ht="16.5" x14ac:dyDescent="0.35">
      <c r="A156" s="29">
        <v>42296</v>
      </c>
      <c r="B156" s="30">
        <v>1.06</v>
      </c>
      <c r="C156" s="31">
        <v>50.600999999999999</v>
      </c>
      <c r="D156" s="32">
        <f t="shared" si="13"/>
        <v>117.267</v>
      </c>
      <c r="E156" s="32">
        <f t="shared" si="14"/>
        <v>0.8600000000000001</v>
      </c>
      <c r="F156" s="32">
        <f t="shared" si="14"/>
        <v>0.59000000000000008</v>
      </c>
    </row>
    <row r="157" spans="1:6" ht="16.5" x14ac:dyDescent="0.35">
      <c r="A157" s="29">
        <v>42297</v>
      </c>
      <c r="B157" s="30">
        <v>1.01</v>
      </c>
      <c r="C157" s="31">
        <v>36.470999999999997</v>
      </c>
      <c r="D157" s="32">
        <f t="shared" si="13"/>
        <v>117.217</v>
      </c>
      <c r="E157" s="32">
        <f t="shared" si="14"/>
        <v>0.81</v>
      </c>
      <c r="F157" s="32">
        <f t="shared" si="14"/>
        <v>0.54</v>
      </c>
    </row>
    <row r="158" spans="1:6" ht="16.5" x14ac:dyDescent="0.35">
      <c r="A158" s="29">
        <v>42298</v>
      </c>
      <c r="B158" s="30">
        <v>0.95</v>
      </c>
      <c r="C158" s="31">
        <v>32.201000000000001</v>
      </c>
      <c r="D158" s="32">
        <f t="shared" si="13"/>
        <v>117.157</v>
      </c>
      <c r="E158" s="32">
        <f t="shared" si="14"/>
        <v>0.75</v>
      </c>
      <c r="F158" s="32">
        <f t="shared" si="14"/>
        <v>0.48</v>
      </c>
    </row>
    <row r="159" spans="1:6" ht="16.5" x14ac:dyDescent="0.35">
      <c r="A159" s="29">
        <v>42299</v>
      </c>
      <c r="B159" s="30">
        <v>0.92</v>
      </c>
      <c r="C159" s="31">
        <v>29.219000000000001</v>
      </c>
      <c r="D159" s="32">
        <f t="shared" si="13"/>
        <v>117.127</v>
      </c>
      <c r="E159" s="32">
        <f t="shared" si="14"/>
        <v>0.72</v>
      </c>
      <c r="F159" s="32">
        <f t="shared" si="14"/>
        <v>0.45000000000000007</v>
      </c>
    </row>
    <row r="160" spans="1:6" ht="16.5" x14ac:dyDescent="0.35">
      <c r="A160" s="29">
        <v>42300</v>
      </c>
      <c r="B160" s="30">
        <v>0.91</v>
      </c>
      <c r="C160" s="31">
        <v>26.873000000000001</v>
      </c>
      <c r="D160" s="32">
        <f t="shared" si="13"/>
        <v>117.11699999999999</v>
      </c>
      <c r="E160" s="32">
        <f t="shared" si="14"/>
        <v>0.71</v>
      </c>
      <c r="F160" s="32">
        <f t="shared" si="14"/>
        <v>0.44000000000000006</v>
      </c>
    </row>
    <row r="161" spans="1:6" ht="16.5" x14ac:dyDescent="0.35">
      <c r="A161" s="29">
        <v>42301</v>
      </c>
      <c r="B161" s="30">
        <v>0.87</v>
      </c>
      <c r="C161" s="31">
        <v>23.814</v>
      </c>
      <c r="D161" s="32">
        <f t="shared" si="13"/>
        <v>117.077</v>
      </c>
      <c r="E161" s="32">
        <f t="shared" si="14"/>
        <v>0.66999999999999993</v>
      </c>
      <c r="F161" s="32">
        <f t="shared" si="14"/>
        <v>0.4</v>
      </c>
    </row>
    <row r="162" spans="1:6" ht="16.5" x14ac:dyDescent="0.35">
      <c r="A162" s="29">
        <v>42303</v>
      </c>
      <c r="B162" s="30">
        <v>0.9</v>
      </c>
      <c r="C162" s="31">
        <v>24.943999999999999</v>
      </c>
      <c r="D162" s="32">
        <f t="shared" si="13"/>
        <v>117.107</v>
      </c>
      <c r="E162" s="32">
        <f t="shared" si="14"/>
        <v>0.7</v>
      </c>
      <c r="F162" s="32">
        <f t="shared" si="14"/>
        <v>0.43000000000000005</v>
      </c>
    </row>
    <row r="163" spans="1:6" ht="16.5" x14ac:dyDescent="0.35">
      <c r="A163" s="29">
        <v>42304</v>
      </c>
      <c r="B163" s="30">
        <v>0.95</v>
      </c>
      <c r="C163" s="31">
        <v>30.850999999999999</v>
      </c>
      <c r="D163" s="32">
        <f t="shared" si="13"/>
        <v>117.157</v>
      </c>
      <c r="E163" s="32">
        <f t="shared" si="14"/>
        <v>0.75</v>
      </c>
      <c r="F163" s="32">
        <f t="shared" si="14"/>
        <v>0.48</v>
      </c>
    </row>
    <row r="164" spans="1:6" ht="16.5" x14ac:dyDescent="0.35">
      <c r="A164" s="29">
        <v>42305</v>
      </c>
      <c r="B164" s="30">
        <v>0.91</v>
      </c>
      <c r="C164" s="31">
        <v>23.672999999999998</v>
      </c>
      <c r="D164" s="32">
        <f t="shared" si="13"/>
        <v>117.11699999999999</v>
      </c>
      <c r="E164" s="32">
        <f t="shared" si="14"/>
        <v>0.71</v>
      </c>
      <c r="F164" s="32">
        <f t="shared" si="14"/>
        <v>0.44000000000000006</v>
      </c>
    </row>
    <row r="165" spans="1:6" ht="16.5" x14ac:dyDescent="0.35">
      <c r="A165" s="29">
        <v>42306</v>
      </c>
      <c r="B165" s="30">
        <v>0.89</v>
      </c>
      <c r="C165" s="31">
        <v>21.791</v>
      </c>
      <c r="D165" s="32">
        <f t="shared" si="13"/>
        <v>117.09699999999999</v>
      </c>
      <c r="E165" s="32">
        <f t="shared" si="14"/>
        <v>0.69</v>
      </c>
      <c r="F165" s="32">
        <f t="shared" si="14"/>
        <v>0.42000000000000004</v>
      </c>
    </row>
    <row r="166" spans="1:6" ht="16.5" x14ac:dyDescent="0.35">
      <c r="A166" s="29">
        <v>42307</v>
      </c>
      <c r="B166" s="30">
        <v>0.86</v>
      </c>
      <c r="C166" s="31">
        <v>20.672000000000001</v>
      </c>
      <c r="D166" s="32">
        <f t="shared" si="13"/>
        <v>117.06699999999999</v>
      </c>
      <c r="E166" s="32">
        <f t="shared" si="14"/>
        <v>0.65999999999999992</v>
      </c>
      <c r="F166" s="32">
        <f t="shared" si="14"/>
        <v>0.39</v>
      </c>
    </row>
    <row r="167" spans="1:6" ht="16.5" x14ac:dyDescent="0.35">
      <c r="A167" s="29">
        <v>42310</v>
      </c>
      <c r="B167" s="30">
        <v>0.86</v>
      </c>
      <c r="C167" s="31">
        <v>21.056999999999999</v>
      </c>
      <c r="D167" s="32">
        <f t="shared" si="13"/>
        <v>117.06699999999999</v>
      </c>
      <c r="E167" s="32">
        <f t="shared" si="14"/>
        <v>0.65999999999999992</v>
      </c>
      <c r="F167" s="32">
        <f t="shared" si="14"/>
        <v>0.39</v>
      </c>
    </row>
    <row r="168" spans="1:6" ht="16.5" x14ac:dyDescent="0.35">
      <c r="A168" s="29">
        <v>42311</v>
      </c>
      <c r="B168" s="30">
        <v>0.94</v>
      </c>
      <c r="C168" s="31">
        <v>29.344000000000001</v>
      </c>
      <c r="D168" s="32">
        <f t="shared" si="13"/>
        <v>117.14699999999999</v>
      </c>
      <c r="E168" s="32">
        <f t="shared" si="14"/>
        <v>0.74</v>
      </c>
      <c r="F168" s="32">
        <f t="shared" si="14"/>
        <v>0.47</v>
      </c>
    </row>
    <row r="169" spans="1:6" ht="16.5" x14ac:dyDescent="0.35">
      <c r="A169" s="29">
        <v>42312</v>
      </c>
      <c r="B169" s="30">
        <v>1.07</v>
      </c>
      <c r="C169" s="31">
        <v>45.939</v>
      </c>
      <c r="D169" s="32">
        <f t="shared" si="13"/>
        <v>117.27699999999999</v>
      </c>
      <c r="E169" s="32">
        <f t="shared" si="14"/>
        <v>0.87000000000000011</v>
      </c>
      <c r="F169" s="32">
        <f t="shared" si="14"/>
        <v>0.60000000000000009</v>
      </c>
    </row>
    <row r="170" spans="1:6" ht="16.5" x14ac:dyDescent="0.35">
      <c r="A170" s="29">
        <v>42313</v>
      </c>
      <c r="B170" s="30">
        <v>1.27</v>
      </c>
      <c r="C170" s="31">
        <v>69.385000000000005</v>
      </c>
      <c r="D170" s="32">
        <f t="shared" si="13"/>
        <v>117.47699999999999</v>
      </c>
      <c r="E170" s="32">
        <f t="shared" si="14"/>
        <v>1.07</v>
      </c>
      <c r="F170" s="32">
        <f t="shared" si="14"/>
        <v>0.8</v>
      </c>
    </row>
    <row r="171" spans="1:6" ht="16.5" x14ac:dyDescent="0.35">
      <c r="A171" s="29">
        <v>42314</v>
      </c>
      <c r="B171" s="30">
        <v>1.32</v>
      </c>
      <c r="C171" s="31">
        <v>100.127</v>
      </c>
      <c r="D171" s="32">
        <f t="shared" si="13"/>
        <v>117.52699999999999</v>
      </c>
      <c r="E171" s="32">
        <f t="shared" si="14"/>
        <v>1.1200000000000001</v>
      </c>
      <c r="F171" s="32">
        <f t="shared" si="14"/>
        <v>0.85000000000000009</v>
      </c>
    </row>
    <row r="172" spans="1:6" ht="16.5" x14ac:dyDescent="0.35">
      <c r="A172" s="29">
        <v>42315</v>
      </c>
      <c r="B172" s="30">
        <v>1.29</v>
      </c>
      <c r="C172" s="31">
        <v>79.381</v>
      </c>
      <c r="D172" s="32">
        <f t="shared" si="13"/>
        <v>117.497</v>
      </c>
      <c r="E172" s="32">
        <f t="shared" si="14"/>
        <v>1.0900000000000001</v>
      </c>
      <c r="F172" s="32">
        <f t="shared" si="14"/>
        <v>0.82000000000000006</v>
      </c>
    </row>
    <row r="173" spans="1:6" ht="16.5" x14ac:dyDescent="0.35">
      <c r="A173" s="29">
        <v>42317</v>
      </c>
      <c r="B173" s="30">
        <v>1.25</v>
      </c>
      <c r="C173" s="31">
        <v>64.852999999999994</v>
      </c>
      <c r="D173" s="32">
        <f t="shared" si="13"/>
        <v>117.45699999999999</v>
      </c>
      <c r="E173" s="32">
        <f t="shared" si="14"/>
        <v>1.05</v>
      </c>
      <c r="F173" s="32">
        <f t="shared" si="14"/>
        <v>0.78</v>
      </c>
    </row>
    <row r="174" spans="1:6" ht="16.5" x14ac:dyDescent="0.35">
      <c r="A174" s="29">
        <v>42318</v>
      </c>
      <c r="B174" s="30">
        <v>1.23</v>
      </c>
      <c r="C174" s="31">
        <v>60.183</v>
      </c>
      <c r="D174" s="32">
        <f t="shared" si="13"/>
        <v>117.437</v>
      </c>
      <c r="E174" s="32">
        <f t="shared" si="14"/>
        <v>1.03</v>
      </c>
      <c r="F174" s="32">
        <f t="shared" si="14"/>
        <v>0.76</v>
      </c>
    </row>
    <row r="175" spans="1:6" ht="16.5" x14ac:dyDescent="0.35">
      <c r="A175" s="29">
        <v>42319</v>
      </c>
      <c r="B175" s="30">
        <v>1.28</v>
      </c>
      <c r="C175" s="31">
        <v>69.25</v>
      </c>
      <c r="D175" s="32">
        <f t="shared" si="13"/>
        <v>117.48699999999999</v>
      </c>
      <c r="E175" s="32">
        <f t="shared" si="14"/>
        <v>1.08</v>
      </c>
      <c r="F175" s="32">
        <f t="shared" si="14"/>
        <v>0.81</v>
      </c>
    </row>
    <row r="176" spans="1:6" ht="16.5" x14ac:dyDescent="0.35">
      <c r="A176" s="29">
        <v>42320</v>
      </c>
      <c r="B176" s="30">
        <v>1.27</v>
      </c>
      <c r="C176" s="31">
        <v>66.835999999999999</v>
      </c>
      <c r="D176" s="32">
        <f t="shared" si="13"/>
        <v>117.47699999999999</v>
      </c>
      <c r="E176" s="32">
        <f t="shared" si="14"/>
        <v>1.07</v>
      </c>
      <c r="F176" s="32">
        <f t="shared" si="14"/>
        <v>0.8</v>
      </c>
    </row>
    <row r="177" spans="1:6" ht="16.5" x14ac:dyDescent="0.35">
      <c r="A177" s="29">
        <v>42321</v>
      </c>
      <c r="B177" s="30">
        <v>1.25</v>
      </c>
      <c r="C177" s="31">
        <v>57.048000000000002</v>
      </c>
      <c r="D177" s="32">
        <f t="shared" si="13"/>
        <v>117.45699999999999</v>
      </c>
      <c r="E177" s="32">
        <f t="shared" si="14"/>
        <v>1.05</v>
      </c>
      <c r="F177" s="32">
        <f t="shared" si="14"/>
        <v>0.78</v>
      </c>
    </row>
    <row r="178" spans="1:6" ht="16.5" x14ac:dyDescent="0.35">
      <c r="A178" s="29">
        <v>42324</v>
      </c>
      <c r="B178" s="30">
        <v>1.03</v>
      </c>
      <c r="C178" s="31">
        <v>37.459000000000003</v>
      </c>
      <c r="D178" s="32">
        <f t="shared" si="13"/>
        <v>117.23699999999999</v>
      </c>
      <c r="E178" s="32">
        <f t="shared" si="14"/>
        <v>0.83000000000000007</v>
      </c>
      <c r="F178" s="32">
        <f t="shared" si="14"/>
        <v>0.56000000000000005</v>
      </c>
    </row>
    <row r="179" spans="1:6" ht="16.5" x14ac:dyDescent="0.35">
      <c r="A179" s="29">
        <v>42325</v>
      </c>
      <c r="B179" s="30">
        <v>1.04</v>
      </c>
      <c r="C179" s="31">
        <v>41.331000000000003</v>
      </c>
      <c r="D179" s="32">
        <f t="shared" si="13"/>
        <v>117.247</v>
      </c>
      <c r="E179" s="32">
        <f t="shared" si="14"/>
        <v>0.84000000000000008</v>
      </c>
      <c r="F179" s="32">
        <f t="shared" si="14"/>
        <v>0.57000000000000006</v>
      </c>
    </row>
    <row r="180" spans="1:6" ht="16.5" x14ac:dyDescent="0.35">
      <c r="A180" s="29">
        <v>42326</v>
      </c>
      <c r="B180" s="30">
        <v>1.1299999999999999</v>
      </c>
      <c r="C180" s="31">
        <v>52.628</v>
      </c>
      <c r="D180" s="32">
        <f t="shared" si="13"/>
        <v>117.33699999999999</v>
      </c>
      <c r="E180" s="32">
        <f t="shared" si="14"/>
        <v>0.92999999999999994</v>
      </c>
      <c r="F180" s="32">
        <f t="shared" si="14"/>
        <v>0.65999999999999992</v>
      </c>
    </row>
    <row r="181" spans="1:6" ht="16.5" x14ac:dyDescent="0.35">
      <c r="A181" s="29">
        <v>42327</v>
      </c>
      <c r="B181" s="30">
        <v>1.23</v>
      </c>
      <c r="C181" s="31">
        <v>62.662999999999997</v>
      </c>
      <c r="D181" s="32">
        <f t="shared" si="13"/>
        <v>117.437</v>
      </c>
      <c r="E181" s="32">
        <f t="shared" si="14"/>
        <v>1.03</v>
      </c>
      <c r="F181" s="32">
        <f t="shared" si="14"/>
        <v>0.76</v>
      </c>
    </row>
    <row r="182" spans="1:6" ht="16.5" x14ac:dyDescent="0.35">
      <c r="A182" s="29">
        <v>42328</v>
      </c>
      <c r="B182" s="30">
        <v>1.07</v>
      </c>
      <c r="C182" s="31">
        <v>49.279000000000003</v>
      </c>
      <c r="D182" s="32">
        <f t="shared" si="13"/>
        <v>117.27699999999999</v>
      </c>
      <c r="E182" s="32">
        <f t="shared" si="14"/>
        <v>0.87000000000000011</v>
      </c>
      <c r="F182" s="32">
        <f t="shared" si="14"/>
        <v>0.60000000000000009</v>
      </c>
    </row>
    <row r="183" spans="1:6" ht="16.5" x14ac:dyDescent="0.35">
      <c r="A183" s="29">
        <v>42329</v>
      </c>
      <c r="B183" s="30">
        <v>1.03</v>
      </c>
      <c r="C183" s="31">
        <v>43.218000000000004</v>
      </c>
      <c r="D183" s="32">
        <f t="shared" si="13"/>
        <v>117.23699999999999</v>
      </c>
      <c r="E183" s="32">
        <f t="shared" si="14"/>
        <v>0.83000000000000007</v>
      </c>
      <c r="F183" s="32">
        <f t="shared" si="14"/>
        <v>0.56000000000000005</v>
      </c>
    </row>
    <row r="184" spans="1:6" ht="16.5" x14ac:dyDescent="0.35">
      <c r="A184" s="29">
        <v>42331</v>
      </c>
      <c r="B184" s="30">
        <v>1.25</v>
      </c>
      <c r="C184" s="31">
        <v>59.773000000000003</v>
      </c>
      <c r="D184" s="32">
        <f t="shared" si="13"/>
        <v>117.45699999999999</v>
      </c>
      <c r="E184" s="32">
        <f t="shared" si="14"/>
        <v>1.05</v>
      </c>
      <c r="F184" s="32">
        <f t="shared" si="14"/>
        <v>0.78</v>
      </c>
    </row>
    <row r="185" spans="1:6" ht="16.5" x14ac:dyDescent="0.35">
      <c r="A185" s="29">
        <v>42332</v>
      </c>
      <c r="B185" s="30">
        <v>1.1299999999999999</v>
      </c>
      <c r="C185" s="31">
        <v>53.61</v>
      </c>
      <c r="D185" s="32">
        <f t="shared" si="13"/>
        <v>117.33699999999999</v>
      </c>
      <c r="E185" s="32">
        <f t="shared" si="14"/>
        <v>0.92999999999999994</v>
      </c>
      <c r="F185" s="32">
        <f t="shared" si="14"/>
        <v>0.65999999999999992</v>
      </c>
    </row>
    <row r="186" spans="1:6" ht="16.5" x14ac:dyDescent="0.35">
      <c r="A186" s="29">
        <v>42333</v>
      </c>
      <c r="B186" s="30">
        <v>1.06</v>
      </c>
      <c r="C186" s="31">
        <v>46.081000000000003</v>
      </c>
      <c r="D186" s="32">
        <f t="shared" si="13"/>
        <v>117.267</v>
      </c>
      <c r="E186" s="32">
        <f t="shared" si="14"/>
        <v>0.8600000000000001</v>
      </c>
      <c r="F186" s="32">
        <f t="shared" si="14"/>
        <v>0.59000000000000008</v>
      </c>
    </row>
    <row r="187" spans="1:6" ht="16.5" x14ac:dyDescent="0.35">
      <c r="A187" s="29">
        <v>42335</v>
      </c>
      <c r="B187" s="30">
        <v>0.97</v>
      </c>
      <c r="C187" s="31">
        <v>35.179000000000002</v>
      </c>
      <c r="D187" s="32">
        <f t="shared" si="13"/>
        <v>117.17699999999999</v>
      </c>
      <c r="E187" s="32">
        <f t="shared" si="14"/>
        <v>0.77</v>
      </c>
      <c r="F187" s="32">
        <f t="shared" si="14"/>
        <v>0.5</v>
      </c>
    </row>
    <row r="188" spans="1:6" ht="16.5" x14ac:dyDescent="0.35">
      <c r="A188" s="29">
        <v>42336</v>
      </c>
      <c r="B188" s="30">
        <v>0.95</v>
      </c>
      <c r="C188" s="31">
        <v>32.215000000000003</v>
      </c>
      <c r="D188" s="32">
        <f t="shared" si="13"/>
        <v>117.157</v>
      </c>
      <c r="E188" s="32">
        <f t="shared" si="14"/>
        <v>0.75</v>
      </c>
      <c r="F188" s="32">
        <f t="shared" si="14"/>
        <v>0.48</v>
      </c>
    </row>
    <row r="189" spans="1:6" ht="16.5" x14ac:dyDescent="0.35">
      <c r="A189" s="29">
        <v>42338</v>
      </c>
      <c r="B189" s="30">
        <v>1.07</v>
      </c>
      <c r="C189" s="31">
        <v>56.212000000000003</v>
      </c>
      <c r="D189" s="32">
        <f t="shared" si="13"/>
        <v>117.27699999999999</v>
      </c>
      <c r="E189" s="32">
        <f t="shared" si="14"/>
        <v>0.87000000000000011</v>
      </c>
      <c r="F189" s="32">
        <f t="shared" si="14"/>
        <v>0.60000000000000009</v>
      </c>
    </row>
    <row r="190" spans="1:6" ht="16.5" x14ac:dyDescent="0.35">
      <c r="A190" s="29">
        <v>42339</v>
      </c>
      <c r="B190" s="30">
        <v>0.97</v>
      </c>
      <c r="C190" s="31">
        <v>34.343000000000004</v>
      </c>
      <c r="D190" s="32">
        <f t="shared" si="13"/>
        <v>117.17699999999999</v>
      </c>
      <c r="E190" s="32">
        <f t="shared" si="14"/>
        <v>0.77</v>
      </c>
      <c r="F190" s="32">
        <f t="shared" si="14"/>
        <v>0.5</v>
      </c>
    </row>
    <row r="191" spans="1:6" ht="16.5" x14ac:dyDescent="0.35">
      <c r="A191" s="29">
        <v>42340</v>
      </c>
      <c r="B191" s="30">
        <v>0.95</v>
      </c>
      <c r="C191" s="31">
        <v>31.431000000000001</v>
      </c>
      <c r="D191" s="32">
        <f t="shared" si="13"/>
        <v>117.157</v>
      </c>
      <c r="E191" s="32">
        <f t="shared" si="14"/>
        <v>0.75</v>
      </c>
      <c r="F191" s="32">
        <f t="shared" si="14"/>
        <v>0.48</v>
      </c>
    </row>
    <row r="192" spans="1:6" ht="16.5" x14ac:dyDescent="0.35">
      <c r="A192" s="29">
        <v>42341</v>
      </c>
      <c r="B192" s="30">
        <v>0.92</v>
      </c>
      <c r="C192" s="31">
        <v>28.835999999999999</v>
      </c>
      <c r="D192" s="32">
        <f t="shared" si="13"/>
        <v>117.127</v>
      </c>
      <c r="E192" s="32">
        <f t="shared" si="14"/>
        <v>0.72</v>
      </c>
      <c r="F192" s="32">
        <f t="shared" si="14"/>
        <v>0.45000000000000007</v>
      </c>
    </row>
    <row r="193" spans="1:6" ht="16.5" x14ac:dyDescent="0.35">
      <c r="A193" s="29">
        <v>42342</v>
      </c>
      <c r="B193" s="30">
        <v>0.95</v>
      </c>
      <c r="C193" s="31">
        <v>30.940999999999999</v>
      </c>
      <c r="D193" s="32">
        <f t="shared" si="13"/>
        <v>117.157</v>
      </c>
      <c r="E193" s="32">
        <f t="shared" si="14"/>
        <v>0.75</v>
      </c>
      <c r="F193" s="32">
        <f t="shared" si="14"/>
        <v>0.48</v>
      </c>
    </row>
    <row r="194" spans="1:6" ht="16.5" x14ac:dyDescent="0.35">
      <c r="A194" s="29">
        <v>42346</v>
      </c>
      <c r="B194" s="30">
        <v>0.94</v>
      </c>
      <c r="C194" s="31">
        <v>31.884</v>
      </c>
      <c r="D194" s="32">
        <f t="shared" si="13"/>
        <v>117.14699999999999</v>
      </c>
      <c r="E194" s="32">
        <f t="shared" si="14"/>
        <v>0.74</v>
      </c>
      <c r="F194" s="32">
        <f t="shared" si="14"/>
        <v>0.47</v>
      </c>
    </row>
    <row r="195" spans="1:6" ht="16.5" x14ac:dyDescent="0.35">
      <c r="A195" s="29">
        <v>42347</v>
      </c>
      <c r="B195" s="30">
        <v>0.92</v>
      </c>
      <c r="C195" s="31">
        <v>30.228000000000002</v>
      </c>
      <c r="D195" s="32">
        <f t="shared" si="13"/>
        <v>117.127</v>
      </c>
      <c r="E195" s="32">
        <f t="shared" si="14"/>
        <v>0.72</v>
      </c>
      <c r="F195" s="32">
        <f t="shared" si="14"/>
        <v>0.45000000000000007</v>
      </c>
    </row>
    <row r="196" spans="1:6" ht="16.5" x14ac:dyDescent="0.35">
      <c r="A196" s="29">
        <v>42349</v>
      </c>
      <c r="B196" s="30">
        <v>0.89</v>
      </c>
      <c r="C196" s="31">
        <v>25.27</v>
      </c>
      <c r="D196" s="32">
        <f t="shared" si="13"/>
        <v>117.09699999999999</v>
      </c>
      <c r="E196" s="32">
        <f t="shared" si="14"/>
        <v>0.69</v>
      </c>
      <c r="F196" s="32">
        <f t="shared" si="14"/>
        <v>0.42000000000000004</v>
      </c>
    </row>
    <row r="197" spans="1:6" ht="16.5" x14ac:dyDescent="0.35">
      <c r="A197" s="29">
        <v>42350</v>
      </c>
      <c r="B197" s="30">
        <v>0.95</v>
      </c>
      <c r="C197" s="31">
        <v>31.794</v>
      </c>
      <c r="D197" s="32">
        <f t="shared" si="13"/>
        <v>117.157</v>
      </c>
      <c r="E197" s="32">
        <f t="shared" si="14"/>
        <v>0.75</v>
      </c>
      <c r="F197" s="32">
        <f t="shared" si="14"/>
        <v>0.48</v>
      </c>
    </row>
    <row r="198" spans="1:6" ht="16.5" x14ac:dyDescent="0.35">
      <c r="A198" s="29">
        <v>42352</v>
      </c>
      <c r="B198" s="30">
        <v>0.97</v>
      </c>
      <c r="C198" s="31">
        <v>34.534999999999997</v>
      </c>
      <c r="D198" s="32">
        <f t="shared" ref="D198:D261" si="15">B198+$D$1</f>
        <v>117.17699999999999</v>
      </c>
      <c r="E198" s="32">
        <f t="shared" si="14"/>
        <v>0.77</v>
      </c>
      <c r="F198" s="32">
        <f t="shared" si="14"/>
        <v>0.5</v>
      </c>
    </row>
    <row r="199" spans="1:6" ht="16.5" x14ac:dyDescent="0.35">
      <c r="A199" s="29">
        <v>42353</v>
      </c>
      <c r="B199" s="30">
        <v>0.91</v>
      </c>
      <c r="C199" s="31">
        <v>26.75</v>
      </c>
      <c r="D199" s="32">
        <f t="shared" si="15"/>
        <v>117.11699999999999</v>
      </c>
      <c r="E199" s="32">
        <f t="shared" ref="E199:F262" si="16">$B199-E$4</f>
        <v>0.71</v>
      </c>
      <c r="F199" s="32">
        <f t="shared" si="16"/>
        <v>0.44000000000000006</v>
      </c>
    </row>
    <row r="200" spans="1:6" ht="16.5" x14ac:dyDescent="0.35">
      <c r="A200" s="29">
        <v>42354</v>
      </c>
      <c r="B200" s="30">
        <v>0.88</v>
      </c>
      <c r="C200" s="31">
        <v>24.175999999999998</v>
      </c>
      <c r="D200" s="32">
        <f t="shared" si="15"/>
        <v>117.08699999999999</v>
      </c>
      <c r="E200" s="32">
        <f t="shared" si="16"/>
        <v>0.67999999999999994</v>
      </c>
      <c r="F200" s="32">
        <f t="shared" si="16"/>
        <v>0.41000000000000003</v>
      </c>
    </row>
    <row r="201" spans="1:6" ht="16.5" x14ac:dyDescent="0.35">
      <c r="A201" s="29">
        <v>42355</v>
      </c>
      <c r="B201" s="30">
        <v>0.87</v>
      </c>
      <c r="C201" s="31">
        <v>22.789000000000001</v>
      </c>
      <c r="D201" s="32">
        <f t="shared" si="15"/>
        <v>117.077</v>
      </c>
      <c r="E201" s="32">
        <f t="shared" si="16"/>
        <v>0.66999999999999993</v>
      </c>
      <c r="F201" s="32">
        <f t="shared" si="16"/>
        <v>0.4</v>
      </c>
    </row>
    <row r="202" spans="1:6" ht="16.5" x14ac:dyDescent="0.35">
      <c r="A202" s="29">
        <v>42356</v>
      </c>
      <c r="B202" s="30">
        <v>0.86</v>
      </c>
      <c r="C202" s="31">
        <v>23.236000000000001</v>
      </c>
      <c r="D202" s="32">
        <f t="shared" si="15"/>
        <v>117.06699999999999</v>
      </c>
      <c r="E202" s="32">
        <f t="shared" si="16"/>
        <v>0.65999999999999992</v>
      </c>
      <c r="F202" s="32">
        <f t="shared" si="16"/>
        <v>0.39</v>
      </c>
    </row>
    <row r="203" spans="1:6" ht="16.5" x14ac:dyDescent="0.35">
      <c r="A203" s="29">
        <v>42357</v>
      </c>
      <c r="B203" s="30">
        <v>0.85</v>
      </c>
      <c r="C203" s="31">
        <v>22.010999999999999</v>
      </c>
      <c r="D203" s="32">
        <f t="shared" si="15"/>
        <v>117.05699999999999</v>
      </c>
      <c r="E203" s="32">
        <f t="shared" si="16"/>
        <v>0.64999999999999991</v>
      </c>
      <c r="F203" s="32">
        <f t="shared" si="16"/>
        <v>0.38</v>
      </c>
    </row>
    <row r="204" spans="1:6" ht="16.5" x14ac:dyDescent="0.35">
      <c r="A204" s="29">
        <v>42359</v>
      </c>
      <c r="B204" s="30">
        <v>0.82</v>
      </c>
      <c r="C204" s="31">
        <v>18.937000000000001</v>
      </c>
      <c r="D204" s="32">
        <f t="shared" si="15"/>
        <v>117.02699999999999</v>
      </c>
      <c r="E204" s="32">
        <f t="shared" si="16"/>
        <v>0.61999999999999988</v>
      </c>
      <c r="F204" s="32">
        <f t="shared" si="16"/>
        <v>0.35</v>
      </c>
    </row>
    <row r="205" spans="1:6" ht="16.5" x14ac:dyDescent="0.35">
      <c r="A205" s="29">
        <v>42360</v>
      </c>
      <c r="B205" s="30">
        <v>0.81</v>
      </c>
      <c r="C205" s="31">
        <v>17.724</v>
      </c>
      <c r="D205" s="32">
        <f t="shared" si="15"/>
        <v>117.017</v>
      </c>
      <c r="E205" s="32">
        <f t="shared" si="16"/>
        <v>0.6100000000000001</v>
      </c>
      <c r="F205" s="32">
        <f t="shared" si="16"/>
        <v>0.34000000000000008</v>
      </c>
    </row>
    <row r="206" spans="1:6" ht="16.5" x14ac:dyDescent="0.35">
      <c r="A206" s="29">
        <v>42362</v>
      </c>
      <c r="B206" s="30">
        <v>0.8</v>
      </c>
      <c r="C206" s="31">
        <v>16.314</v>
      </c>
      <c r="D206" s="32">
        <f t="shared" si="15"/>
        <v>117.00699999999999</v>
      </c>
      <c r="E206" s="32">
        <f t="shared" si="16"/>
        <v>0.60000000000000009</v>
      </c>
      <c r="F206" s="32">
        <f t="shared" si="16"/>
        <v>0.33000000000000007</v>
      </c>
    </row>
    <row r="207" spans="1:6" ht="16.5" x14ac:dyDescent="0.35">
      <c r="A207" s="29">
        <v>42363</v>
      </c>
      <c r="B207" s="30">
        <v>1.34</v>
      </c>
      <c r="C207" s="31">
        <v>76.02</v>
      </c>
      <c r="D207" s="32">
        <f t="shared" si="15"/>
        <v>117.547</v>
      </c>
      <c r="E207" s="32">
        <f t="shared" si="16"/>
        <v>1.1400000000000001</v>
      </c>
      <c r="F207" s="32">
        <f t="shared" si="16"/>
        <v>0.87000000000000011</v>
      </c>
    </row>
    <row r="208" spans="1:6" ht="16.5" x14ac:dyDescent="0.35">
      <c r="A208" s="29">
        <v>42364</v>
      </c>
      <c r="B208" s="30">
        <v>0.94</v>
      </c>
      <c r="C208" s="31">
        <v>31.344000000000001</v>
      </c>
      <c r="D208" s="32">
        <f t="shared" si="15"/>
        <v>117.14699999999999</v>
      </c>
      <c r="E208" s="32">
        <f t="shared" si="16"/>
        <v>0.74</v>
      </c>
      <c r="F208" s="32">
        <f t="shared" si="16"/>
        <v>0.47</v>
      </c>
    </row>
    <row r="209" spans="1:6" ht="16.5" x14ac:dyDescent="0.35">
      <c r="A209" s="29">
        <v>42366</v>
      </c>
      <c r="B209" s="30">
        <v>0.88</v>
      </c>
      <c r="C209" s="31">
        <v>24.841999999999999</v>
      </c>
      <c r="D209" s="32">
        <f t="shared" si="15"/>
        <v>117.08699999999999</v>
      </c>
      <c r="E209" s="32">
        <f t="shared" si="16"/>
        <v>0.67999999999999994</v>
      </c>
      <c r="F209" s="32">
        <f t="shared" si="16"/>
        <v>0.41000000000000003</v>
      </c>
    </row>
    <row r="210" spans="1:6" ht="16.5" x14ac:dyDescent="0.35">
      <c r="A210" s="29">
        <v>42367</v>
      </c>
      <c r="B210" s="30">
        <v>0.87</v>
      </c>
      <c r="C210" s="31">
        <v>23.184000000000001</v>
      </c>
      <c r="D210" s="32">
        <f t="shared" si="15"/>
        <v>117.077</v>
      </c>
      <c r="E210" s="32">
        <f t="shared" si="16"/>
        <v>0.66999999999999993</v>
      </c>
      <c r="F210" s="32">
        <f t="shared" si="16"/>
        <v>0.4</v>
      </c>
    </row>
    <row r="211" spans="1:6" ht="16.5" x14ac:dyDescent="0.35">
      <c r="A211" s="29">
        <v>42368</v>
      </c>
      <c r="B211" s="30">
        <v>0.84</v>
      </c>
      <c r="C211" s="31">
        <v>21.181000000000001</v>
      </c>
      <c r="D211" s="32">
        <f t="shared" si="15"/>
        <v>117.047</v>
      </c>
      <c r="E211" s="32">
        <f t="shared" si="16"/>
        <v>0.6399999999999999</v>
      </c>
      <c r="F211" s="32">
        <f t="shared" si="16"/>
        <v>0.37</v>
      </c>
    </row>
    <row r="212" spans="1:6" ht="16.5" x14ac:dyDescent="0.35">
      <c r="A212" s="29">
        <v>42369</v>
      </c>
      <c r="B212" s="30">
        <v>0.82</v>
      </c>
      <c r="C212" s="31">
        <v>19.227</v>
      </c>
      <c r="D212" s="32">
        <f t="shared" si="15"/>
        <v>117.02699999999999</v>
      </c>
      <c r="E212" s="32">
        <f t="shared" si="16"/>
        <v>0.61999999999999988</v>
      </c>
      <c r="F212" s="32">
        <f t="shared" si="16"/>
        <v>0.35</v>
      </c>
    </row>
    <row r="213" spans="1:6" ht="16.5" x14ac:dyDescent="0.35">
      <c r="A213" s="29">
        <v>42373</v>
      </c>
      <c r="B213" s="30">
        <v>0.78</v>
      </c>
      <c r="C213" s="31">
        <v>16.201000000000001</v>
      </c>
      <c r="D213" s="32">
        <f t="shared" si="15"/>
        <v>116.98699999999999</v>
      </c>
      <c r="E213" s="32">
        <f t="shared" si="16"/>
        <v>0.58000000000000007</v>
      </c>
      <c r="F213" s="32">
        <f t="shared" si="16"/>
        <v>0.31000000000000005</v>
      </c>
    </row>
    <row r="214" spans="1:6" ht="16.5" x14ac:dyDescent="0.35">
      <c r="A214" s="29">
        <v>42374</v>
      </c>
      <c r="B214" s="30">
        <v>0.77</v>
      </c>
      <c r="C214" s="31">
        <v>15.167999999999999</v>
      </c>
      <c r="D214" s="32">
        <f t="shared" si="15"/>
        <v>116.97699999999999</v>
      </c>
      <c r="E214" s="32">
        <f t="shared" si="16"/>
        <v>0.57000000000000006</v>
      </c>
      <c r="F214" s="32">
        <f t="shared" si="16"/>
        <v>0.30000000000000004</v>
      </c>
    </row>
    <row r="215" spans="1:6" ht="16.5" x14ac:dyDescent="0.35">
      <c r="A215" s="29">
        <v>42375</v>
      </c>
      <c r="B215" s="30">
        <v>0.77</v>
      </c>
      <c r="C215" s="31">
        <v>15.753</v>
      </c>
      <c r="D215" s="32">
        <f t="shared" si="15"/>
        <v>116.97699999999999</v>
      </c>
      <c r="E215" s="32">
        <f t="shared" si="16"/>
        <v>0.57000000000000006</v>
      </c>
      <c r="F215" s="32">
        <f t="shared" si="16"/>
        <v>0.30000000000000004</v>
      </c>
    </row>
    <row r="216" spans="1:6" ht="16.5" x14ac:dyDescent="0.35">
      <c r="A216" s="29">
        <v>42376</v>
      </c>
      <c r="B216" s="30">
        <v>0.76</v>
      </c>
      <c r="C216" s="31">
        <v>14.215</v>
      </c>
      <c r="D216" s="32">
        <f t="shared" si="15"/>
        <v>116.967</v>
      </c>
      <c r="E216" s="32">
        <f t="shared" si="16"/>
        <v>0.56000000000000005</v>
      </c>
      <c r="F216" s="32">
        <f t="shared" si="16"/>
        <v>0.29000000000000004</v>
      </c>
    </row>
    <row r="217" spans="1:6" ht="16.5" x14ac:dyDescent="0.35">
      <c r="A217" s="29">
        <v>42377</v>
      </c>
      <c r="B217" s="30">
        <v>0.75</v>
      </c>
      <c r="C217" s="31">
        <v>13.302</v>
      </c>
      <c r="D217" s="32">
        <f t="shared" si="15"/>
        <v>116.95699999999999</v>
      </c>
      <c r="E217" s="32">
        <f t="shared" si="16"/>
        <v>0.55000000000000004</v>
      </c>
      <c r="F217" s="32">
        <f t="shared" si="16"/>
        <v>0.28000000000000003</v>
      </c>
    </row>
    <row r="218" spans="1:6" ht="16.5" x14ac:dyDescent="0.35">
      <c r="A218" s="29">
        <v>42380</v>
      </c>
      <c r="B218" s="30">
        <v>0.74</v>
      </c>
      <c r="C218" s="31">
        <v>12.183999999999999</v>
      </c>
      <c r="D218" s="32">
        <f t="shared" si="15"/>
        <v>116.94699999999999</v>
      </c>
      <c r="E218" s="32">
        <f t="shared" si="16"/>
        <v>0.54</v>
      </c>
      <c r="F218" s="32">
        <f t="shared" si="16"/>
        <v>0.27</v>
      </c>
    </row>
    <row r="219" spans="1:6" ht="16.5" x14ac:dyDescent="0.35">
      <c r="A219" s="29">
        <v>42381</v>
      </c>
      <c r="B219" s="30">
        <v>0.73</v>
      </c>
      <c r="C219" s="31">
        <v>11.266</v>
      </c>
      <c r="D219" s="32">
        <f t="shared" si="15"/>
        <v>116.937</v>
      </c>
      <c r="E219" s="32">
        <f t="shared" si="16"/>
        <v>0.53</v>
      </c>
      <c r="F219" s="32">
        <f t="shared" si="16"/>
        <v>0.26</v>
      </c>
    </row>
    <row r="220" spans="1:6" ht="16.5" x14ac:dyDescent="0.35">
      <c r="A220" s="29">
        <v>42383</v>
      </c>
      <c r="B220" s="30">
        <v>0.73</v>
      </c>
      <c r="C220" s="31">
        <v>11.348000000000001</v>
      </c>
      <c r="D220" s="32">
        <f t="shared" si="15"/>
        <v>116.937</v>
      </c>
      <c r="E220" s="32">
        <f t="shared" si="16"/>
        <v>0.53</v>
      </c>
      <c r="F220" s="32">
        <f t="shared" si="16"/>
        <v>0.26</v>
      </c>
    </row>
    <row r="221" spans="1:6" ht="16.5" x14ac:dyDescent="0.35">
      <c r="A221" s="29">
        <v>42384</v>
      </c>
      <c r="B221" s="30">
        <v>0.75</v>
      </c>
      <c r="C221" s="31">
        <v>14.108000000000001</v>
      </c>
      <c r="D221" s="32">
        <f t="shared" si="15"/>
        <v>116.95699999999999</v>
      </c>
      <c r="E221" s="32">
        <f t="shared" si="16"/>
        <v>0.55000000000000004</v>
      </c>
      <c r="F221" s="32">
        <f t="shared" si="16"/>
        <v>0.28000000000000003</v>
      </c>
    </row>
    <row r="222" spans="1:6" ht="16.5" x14ac:dyDescent="0.35">
      <c r="A222" s="29">
        <v>42385</v>
      </c>
      <c r="B222" s="30">
        <v>0.76</v>
      </c>
      <c r="C222" s="31">
        <v>14.117000000000001</v>
      </c>
      <c r="D222" s="32">
        <f t="shared" si="15"/>
        <v>116.967</v>
      </c>
      <c r="E222" s="32">
        <f t="shared" si="16"/>
        <v>0.56000000000000005</v>
      </c>
      <c r="F222" s="32">
        <f t="shared" si="16"/>
        <v>0.29000000000000004</v>
      </c>
    </row>
    <row r="223" spans="1:6" ht="16.5" x14ac:dyDescent="0.35">
      <c r="A223" s="29">
        <v>42387</v>
      </c>
      <c r="B223" s="30">
        <v>0.8</v>
      </c>
      <c r="C223" s="31">
        <v>18.626000000000001</v>
      </c>
      <c r="D223" s="32">
        <f t="shared" si="15"/>
        <v>117.00699999999999</v>
      </c>
      <c r="E223" s="32">
        <f t="shared" si="16"/>
        <v>0.60000000000000009</v>
      </c>
      <c r="F223" s="32">
        <f t="shared" si="16"/>
        <v>0.33000000000000007</v>
      </c>
    </row>
    <row r="224" spans="1:6" ht="16.5" x14ac:dyDescent="0.35">
      <c r="A224" s="29">
        <v>42388</v>
      </c>
      <c r="B224" s="30">
        <v>0.82</v>
      </c>
      <c r="C224" s="31">
        <v>20.488</v>
      </c>
      <c r="D224" s="32">
        <f t="shared" si="15"/>
        <v>117.02699999999999</v>
      </c>
      <c r="E224" s="32">
        <f t="shared" si="16"/>
        <v>0.61999999999999988</v>
      </c>
      <c r="F224" s="32">
        <f t="shared" si="16"/>
        <v>0.35</v>
      </c>
    </row>
    <row r="225" spans="1:6" ht="16.5" x14ac:dyDescent="0.35">
      <c r="A225" s="29">
        <v>42389</v>
      </c>
      <c r="B225" s="30">
        <v>0.76</v>
      </c>
      <c r="C225" s="31">
        <v>14.757999999999999</v>
      </c>
      <c r="D225" s="32">
        <f t="shared" si="15"/>
        <v>116.967</v>
      </c>
      <c r="E225" s="32">
        <f t="shared" si="16"/>
        <v>0.56000000000000005</v>
      </c>
      <c r="F225" s="32">
        <f t="shared" si="16"/>
        <v>0.29000000000000004</v>
      </c>
    </row>
    <row r="226" spans="1:6" ht="16.5" x14ac:dyDescent="0.35">
      <c r="A226" s="29">
        <v>42390</v>
      </c>
      <c r="B226" s="30">
        <v>0.75</v>
      </c>
      <c r="C226" s="31">
        <v>13.581</v>
      </c>
      <c r="D226" s="32">
        <f t="shared" si="15"/>
        <v>116.95699999999999</v>
      </c>
      <c r="E226" s="32">
        <f t="shared" si="16"/>
        <v>0.55000000000000004</v>
      </c>
      <c r="F226" s="32">
        <f t="shared" si="16"/>
        <v>0.28000000000000003</v>
      </c>
    </row>
    <row r="227" spans="1:6" ht="16.5" x14ac:dyDescent="0.35">
      <c r="A227" s="29">
        <v>42391</v>
      </c>
      <c r="B227" s="30">
        <v>0.74</v>
      </c>
      <c r="C227" s="31">
        <v>13.397</v>
      </c>
      <c r="D227" s="32">
        <f t="shared" si="15"/>
        <v>116.94699999999999</v>
      </c>
      <c r="E227" s="32">
        <f t="shared" si="16"/>
        <v>0.54</v>
      </c>
      <c r="F227" s="32">
        <f t="shared" si="16"/>
        <v>0.27</v>
      </c>
    </row>
    <row r="228" spans="1:6" ht="16.5" x14ac:dyDescent="0.35">
      <c r="A228" s="29">
        <v>42392</v>
      </c>
      <c r="B228" s="30">
        <v>0.75</v>
      </c>
      <c r="C228" s="31">
        <v>15.346</v>
      </c>
      <c r="D228" s="32">
        <f t="shared" si="15"/>
        <v>116.95699999999999</v>
      </c>
      <c r="E228" s="32">
        <f t="shared" si="16"/>
        <v>0.55000000000000004</v>
      </c>
      <c r="F228" s="32">
        <f t="shared" si="16"/>
        <v>0.28000000000000003</v>
      </c>
    </row>
    <row r="229" spans="1:6" ht="16.5" x14ac:dyDescent="0.35">
      <c r="A229" s="29">
        <v>42394</v>
      </c>
      <c r="B229" s="30">
        <v>0.72</v>
      </c>
      <c r="C229" s="31">
        <v>10.403</v>
      </c>
      <c r="D229" s="32">
        <f t="shared" si="15"/>
        <v>116.92699999999999</v>
      </c>
      <c r="E229" s="32">
        <f t="shared" si="16"/>
        <v>0.52</v>
      </c>
      <c r="F229" s="32">
        <f t="shared" si="16"/>
        <v>0.25</v>
      </c>
    </row>
    <row r="230" spans="1:6" ht="16.5" x14ac:dyDescent="0.35">
      <c r="A230" s="29">
        <v>42395</v>
      </c>
      <c r="B230" s="30">
        <v>0.73</v>
      </c>
      <c r="C230" s="31">
        <v>11.667999999999999</v>
      </c>
      <c r="D230" s="32">
        <f t="shared" si="15"/>
        <v>116.937</v>
      </c>
      <c r="E230" s="32">
        <f t="shared" si="16"/>
        <v>0.53</v>
      </c>
      <c r="F230" s="32">
        <f t="shared" si="16"/>
        <v>0.26</v>
      </c>
    </row>
    <row r="231" spans="1:6" ht="16.5" x14ac:dyDescent="0.35">
      <c r="A231" s="29">
        <v>42396</v>
      </c>
      <c r="B231" s="30">
        <v>0.73</v>
      </c>
      <c r="C231" s="31">
        <v>11.605</v>
      </c>
      <c r="D231" s="32">
        <f t="shared" si="15"/>
        <v>116.937</v>
      </c>
      <c r="E231" s="32">
        <f t="shared" si="16"/>
        <v>0.53</v>
      </c>
      <c r="F231" s="32">
        <f t="shared" si="16"/>
        <v>0.26</v>
      </c>
    </row>
    <row r="232" spans="1:6" ht="16.5" x14ac:dyDescent="0.35">
      <c r="A232" s="29">
        <v>42397</v>
      </c>
      <c r="B232" s="30">
        <v>0.72</v>
      </c>
      <c r="C232" s="31">
        <v>10.682</v>
      </c>
      <c r="D232" s="32">
        <f t="shared" si="15"/>
        <v>116.92699999999999</v>
      </c>
      <c r="E232" s="32">
        <f t="shared" si="16"/>
        <v>0.52</v>
      </c>
      <c r="F232" s="32">
        <f t="shared" si="16"/>
        <v>0.25</v>
      </c>
    </row>
    <row r="233" spans="1:6" ht="16.5" x14ac:dyDescent="0.35">
      <c r="A233" s="29">
        <v>42398</v>
      </c>
      <c r="B233" s="30">
        <v>0.77</v>
      </c>
      <c r="C233" s="31">
        <v>14.404</v>
      </c>
      <c r="D233" s="32">
        <f t="shared" si="15"/>
        <v>116.97699999999999</v>
      </c>
      <c r="E233" s="32">
        <f t="shared" si="16"/>
        <v>0.57000000000000006</v>
      </c>
      <c r="F233" s="32">
        <f t="shared" si="16"/>
        <v>0.30000000000000004</v>
      </c>
    </row>
    <row r="234" spans="1:6" ht="16.5" x14ac:dyDescent="0.35">
      <c r="A234" s="29">
        <v>42399</v>
      </c>
      <c r="B234" s="30">
        <v>0.72</v>
      </c>
      <c r="C234" s="31">
        <v>11.138999999999999</v>
      </c>
      <c r="D234" s="32">
        <f t="shared" si="15"/>
        <v>116.92699999999999</v>
      </c>
      <c r="E234" s="32">
        <f t="shared" si="16"/>
        <v>0.52</v>
      </c>
      <c r="F234" s="32">
        <f t="shared" si="16"/>
        <v>0.25</v>
      </c>
    </row>
    <row r="235" spans="1:6" ht="16.5" x14ac:dyDescent="0.35">
      <c r="A235" s="29">
        <v>42401</v>
      </c>
      <c r="B235" s="30">
        <v>0.71</v>
      </c>
      <c r="C235" s="31">
        <v>11.574999999999999</v>
      </c>
      <c r="D235" s="32">
        <f t="shared" si="15"/>
        <v>116.91699999999999</v>
      </c>
      <c r="E235" s="32">
        <f t="shared" si="16"/>
        <v>0.51</v>
      </c>
      <c r="F235" s="32">
        <f t="shared" si="16"/>
        <v>0.24</v>
      </c>
    </row>
    <row r="236" spans="1:6" ht="16.5" x14ac:dyDescent="0.35">
      <c r="A236" s="29">
        <v>42402</v>
      </c>
      <c r="B236" s="30">
        <v>0.7</v>
      </c>
      <c r="C236" s="31">
        <v>10.398999999999999</v>
      </c>
      <c r="D236" s="32">
        <f t="shared" si="15"/>
        <v>116.907</v>
      </c>
      <c r="E236" s="32">
        <f t="shared" si="16"/>
        <v>0.49999999999999994</v>
      </c>
      <c r="F236" s="32">
        <f t="shared" si="16"/>
        <v>0.22999999999999998</v>
      </c>
    </row>
    <row r="237" spans="1:6" ht="16.5" x14ac:dyDescent="0.35">
      <c r="A237" s="29">
        <v>42404</v>
      </c>
      <c r="B237" s="30">
        <v>0.7</v>
      </c>
      <c r="C237" s="31">
        <v>10.297000000000001</v>
      </c>
      <c r="D237" s="32">
        <f t="shared" si="15"/>
        <v>116.907</v>
      </c>
      <c r="E237" s="32">
        <f t="shared" si="16"/>
        <v>0.49999999999999994</v>
      </c>
      <c r="F237" s="32">
        <f t="shared" si="16"/>
        <v>0.22999999999999998</v>
      </c>
    </row>
    <row r="238" spans="1:6" ht="16.5" x14ac:dyDescent="0.35">
      <c r="A238" s="29">
        <v>42405</v>
      </c>
      <c r="B238" s="30">
        <v>0.72</v>
      </c>
      <c r="C238" s="31">
        <v>11.295</v>
      </c>
      <c r="D238" s="32">
        <f t="shared" si="15"/>
        <v>116.92699999999999</v>
      </c>
      <c r="E238" s="32">
        <f t="shared" si="16"/>
        <v>0.52</v>
      </c>
      <c r="F238" s="32">
        <f t="shared" si="16"/>
        <v>0.25</v>
      </c>
    </row>
    <row r="239" spans="1:6" ht="16.5" x14ac:dyDescent="0.35">
      <c r="A239" s="29">
        <v>42406</v>
      </c>
      <c r="B239" s="30">
        <v>0.73</v>
      </c>
      <c r="C239" s="31">
        <v>12.792</v>
      </c>
      <c r="D239" s="32">
        <f t="shared" si="15"/>
        <v>116.937</v>
      </c>
      <c r="E239" s="32">
        <f t="shared" si="16"/>
        <v>0.53</v>
      </c>
      <c r="F239" s="32">
        <f t="shared" si="16"/>
        <v>0.26</v>
      </c>
    </row>
    <row r="240" spans="1:6" ht="16.5" x14ac:dyDescent="0.35">
      <c r="A240" s="29">
        <v>42408</v>
      </c>
      <c r="B240" s="30">
        <v>0.7</v>
      </c>
      <c r="C240" s="31">
        <v>10.016999999999999</v>
      </c>
      <c r="D240" s="32">
        <f t="shared" si="15"/>
        <v>116.907</v>
      </c>
      <c r="E240" s="32">
        <f t="shared" si="16"/>
        <v>0.49999999999999994</v>
      </c>
      <c r="F240" s="32">
        <f t="shared" si="16"/>
        <v>0.22999999999999998</v>
      </c>
    </row>
    <row r="241" spans="1:6" ht="16.5" x14ac:dyDescent="0.35">
      <c r="A241" s="29">
        <v>42409</v>
      </c>
      <c r="B241" s="30">
        <v>0.69</v>
      </c>
      <c r="C241" s="31">
        <v>8.8079999999999998</v>
      </c>
      <c r="D241" s="32">
        <f t="shared" si="15"/>
        <v>116.89699999999999</v>
      </c>
      <c r="E241" s="32">
        <f t="shared" si="16"/>
        <v>0.48999999999999994</v>
      </c>
      <c r="F241" s="32">
        <f t="shared" si="16"/>
        <v>0.21999999999999997</v>
      </c>
    </row>
    <row r="242" spans="1:6" ht="16.5" x14ac:dyDescent="0.35">
      <c r="A242" s="29">
        <v>42411</v>
      </c>
      <c r="B242" s="30">
        <v>0.69</v>
      </c>
      <c r="C242" s="31">
        <v>8.9710000000000001</v>
      </c>
      <c r="D242" s="32">
        <f t="shared" si="15"/>
        <v>116.89699999999999</v>
      </c>
      <c r="E242" s="32">
        <f t="shared" si="16"/>
        <v>0.48999999999999994</v>
      </c>
      <c r="F242" s="32">
        <f t="shared" si="16"/>
        <v>0.21999999999999997</v>
      </c>
    </row>
    <row r="243" spans="1:6" ht="16.5" x14ac:dyDescent="0.35">
      <c r="A243" s="29">
        <v>42412</v>
      </c>
      <c r="B243" s="30">
        <v>0.68</v>
      </c>
      <c r="C243" s="31">
        <v>8.0939999999999994</v>
      </c>
      <c r="D243" s="32">
        <f t="shared" si="15"/>
        <v>116.887</v>
      </c>
      <c r="E243" s="32">
        <f t="shared" si="16"/>
        <v>0.48000000000000004</v>
      </c>
      <c r="F243" s="32">
        <f t="shared" si="16"/>
        <v>0.21000000000000008</v>
      </c>
    </row>
    <row r="244" spans="1:6" ht="16.5" x14ac:dyDescent="0.35">
      <c r="A244" s="29">
        <v>42413</v>
      </c>
      <c r="B244" s="30">
        <v>0.7</v>
      </c>
      <c r="C244" s="31">
        <v>10.289</v>
      </c>
      <c r="D244" s="32">
        <f t="shared" si="15"/>
        <v>116.907</v>
      </c>
      <c r="E244" s="32">
        <f t="shared" si="16"/>
        <v>0.49999999999999994</v>
      </c>
      <c r="F244" s="32">
        <f t="shared" si="16"/>
        <v>0.22999999999999998</v>
      </c>
    </row>
    <row r="245" spans="1:6" ht="16.5" x14ac:dyDescent="0.35">
      <c r="A245" s="29">
        <v>42415</v>
      </c>
      <c r="B245" s="30">
        <v>0.68</v>
      </c>
      <c r="C245" s="31">
        <v>9.2970000000000006</v>
      </c>
      <c r="D245" s="32">
        <f t="shared" si="15"/>
        <v>116.887</v>
      </c>
      <c r="E245" s="32">
        <f t="shared" si="16"/>
        <v>0.48000000000000004</v>
      </c>
      <c r="F245" s="32">
        <f t="shared" si="16"/>
        <v>0.21000000000000008</v>
      </c>
    </row>
    <row r="246" spans="1:6" ht="16.5" x14ac:dyDescent="0.35">
      <c r="A246" s="29">
        <v>42416</v>
      </c>
      <c r="B246" s="30">
        <v>0.67</v>
      </c>
      <c r="C246" s="31">
        <v>8.2530000000000001</v>
      </c>
      <c r="D246" s="32">
        <f t="shared" si="15"/>
        <v>116.877</v>
      </c>
      <c r="E246" s="32">
        <f t="shared" si="16"/>
        <v>0.47000000000000003</v>
      </c>
      <c r="F246" s="32">
        <f t="shared" si="16"/>
        <v>0.20000000000000007</v>
      </c>
    </row>
    <row r="247" spans="1:6" ht="16.5" x14ac:dyDescent="0.35">
      <c r="A247" s="29">
        <v>42418</v>
      </c>
      <c r="B247" s="30">
        <v>0.66</v>
      </c>
      <c r="C247" s="31">
        <v>7.452</v>
      </c>
      <c r="D247" s="32">
        <f t="shared" si="15"/>
        <v>116.86699999999999</v>
      </c>
      <c r="E247" s="32">
        <f t="shared" si="16"/>
        <v>0.46</v>
      </c>
      <c r="F247" s="32">
        <f t="shared" si="16"/>
        <v>0.19000000000000006</v>
      </c>
    </row>
    <row r="248" spans="1:6" ht="16.5" x14ac:dyDescent="0.35">
      <c r="A248" s="29">
        <v>42419</v>
      </c>
      <c r="B248" s="30">
        <v>0.66</v>
      </c>
      <c r="C248" s="31">
        <v>7.516</v>
      </c>
      <c r="D248" s="32">
        <f t="shared" si="15"/>
        <v>116.86699999999999</v>
      </c>
      <c r="E248" s="32">
        <f t="shared" si="16"/>
        <v>0.46</v>
      </c>
      <c r="F248" s="32">
        <f t="shared" si="16"/>
        <v>0.19000000000000006</v>
      </c>
    </row>
    <row r="249" spans="1:6" ht="16.5" x14ac:dyDescent="0.35">
      <c r="A249" s="29">
        <v>42420</v>
      </c>
      <c r="B249" s="30">
        <v>0.67</v>
      </c>
      <c r="C249" s="31">
        <v>8.4139999999999997</v>
      </c>
      <c r="D249" s="32">
        <f t="shared" si="15"/>
        <v>116.877</v>
      </c>
      <c r="E249" s="32">
        <f t="shared" si="16"/>
        <v>0.47000000000000003</v>
      </c>
      <c r="F249" s="32">
        <f t="shared" si="16"/>
        <v>0.20000000000000007</v>
      </c>
    </row>
    <row r="250" spans="1:6" ht="16.5" x14ac:dyDescent="0.35">
      <c r="A250" s="29">
        <v>42423</v>
      </c>
      <c r="B250" s="30">
        <v>0.65</v>
      </c>
      <c r="C250" s="31">
        <v>7.0359999999999996</v>
      </c>
      <c r="D250" s="32">
        <f t="shared" si="15"/>
        <v>116.857</v>
      </c>
      <c r="E250" s="32">
        <f t="shared" si="16"/>
        <v>0.45</v>
      </c>
      <c r="F250" s="32">
        <f t="shared" si="16"/>
        <v>0.18000000000000005</v>
      </c>
    </row>
    <row r="251" spans="1:6" ht="16.5" x14ac:dyDescent="0.35">
      <c r="A251" s="29">
        <v>42424</v>
      </c>
      <c r="B251" s="30">
        <v>0.65</v>
      </c>
      <c r="C251" s="31">
        <v>7.077</v>
      </c>
      <c r="D251" s="32">
        <f t="shared" si="15"/>
        <v>116.857</v>
      </c>
      <c r="E251" s="32">
        <f t="shared" si="16"/>
        <v>0.45</v>
      </c>
      <c r="F251" s="32">
        <f t="shared" si="16"/>
        <v>0.18000000000000005</v>
      </c>
    </row>
    <row r="252" spans="1:6" ht="16.5" x14ac:dyDescent="0.35">
      <c r="A252" s="29">
        <v>42425</v>
      </c>
      <c r="B252" s="30">
        <v>0.65</v>
      </c>
      <c r="C252" s="31">
        <v>6.63</v>
      </c>
      <c r="D252" s="32">
        <f t="shared" si="15"/>
        <v>116.857</v>
      </c>
      <c r="E252" s="32">
        <f t="shared" si="16"/>
        <v>0.45</v>
      </c>
      <c r="F252" s="32">
        <f t="shared" si="16"/>
        <v>0.18000000000000005</v>
      </c>
    </row>
    <row r="253" spans="1:6" ht="16.5" x14ac:dyDescent="0.35">
      <c r="A253" s="29">
        <v>42426</v>
      </c>
      <c r="B253" s="30">
        <v>0.65</v>
      </c>
      <c r="C253" s="31">
        <v>6.5519999999999996</v>
      </c>
      <c r="D253" s="32">
        <f t="shared" si="15"/>
        <v>116.857</v>
      </c>
      <c r="E253" s="32">
        <f t="shared" si="16"/>
        <v>0.45</v>
      </c>
      <c r="F253" s="32">
        <f t="shared" si="16"/>
        <v>0.18000000000000005</v>
      </c>
    </row>
    <row r="254" spans="1:6" ht="16.5" x14ac:dyDescent="0.35">
      <c r="A254" s="29">
        <v>42427</v>
      </c>
      <c r="B254" s="30">
        <v>0.65</v>
      </c>
      <c r="C254" s="31">
        <v>6.8879999999999999</v>
      </c>
      <c r="D254" s="32">
        <f t="shared" si="15"/>
        <v>116.857</v>
      </c>
      <c r="E254" s="32">
        <f t="shared" si="16"/>
        <v>0.45</v>
      </c>
      <c r="F254" s="32">
        <f t="shared" si="16"/>
        <v>0.18000000000000005</v>
      </c>
    </row>
    <row r="255" spans="1:6" ht="16.5" x14ac:dyDescent="0.35">
      <c r="A255" s="29">
        <v>42428</v>
      </c>
      <c r="B255" s="30">
        <v>0.66</v>
      </c>
      <c r="C255" s="31">
        <v>8.0640000000000001</v>
      </c>
      <c r="D255" s="32">
        <f t="shared" si="15"/>
        <v>116.86699999999999</v>
      </c>
      <c r="E255" s="32">
        <f t="shared" si="16"/>
        <v>0.46</v>
      </c>
      <c r="F255" s="32">
        <f t="shared" si="16"/>
        <v>0.19000000000000006</v>
      </c>
    </row>
    <row r="256" spans="1:6" ht="16.5" x14ac:dyDescent="0.35">
      <c r="A256" s="29">
        <v>42429</v>
      </c>
      <c r="B256" s="30">
        <v>0.65</v>
      </c>
      <c r="C256" s="31">
        <v>7.2670000000000003</v>
      </c>
      <c r="D256" s="32">
        <f t="shared" si="15"/>
        <v>116.857</v>
      </c>
      <c r="E256" s="32">
        <f t="shared" si="16"/>
        <v>0.45</v>
      </c>
      <c r="F256" s="32">
        <f t="shared" si="16"/>
        <v>0.18000000000000005</v>
      </c>
    </row>
    <row r="257" spans="1:6" ht="16.5" x14ac:dyDescent="0.35">
      <c r="A257" s="29">
        <v>42431</v>
      </c>
      <c r="B257" s="30">
        <v>0.64</v>
      </c>
      <c r="C257" s="31">
        <v>6.4489999999999998</v>
      </c>
      <c r="D257" s="32">
        <f t="shared" si="15"/>
        <v>116.84699999999999</v>
      </c>
      <c r="E257" s="32">
        <f t="shared" si="16"/>
        <v>0.44</v>
      </c>
      <c r="F257" s="32">
        <f t="shared" si="16"/>
        <v>0.17000000000000004</v>
      </c>
    </row>
    <row r="258" spans="1:6" ht="16.5" x14ac:dyDescent="0.35">
      <c r="A258" s="29">
        <v>42432</v>
      </c>
      <c r="B258" s="30">
        <v>0.64</v>
      </c>
      <c r="C258" s="31">
        <v>6.2389999999999999</v>
      </c>
      <c r="D258" s="32">
        <f t="shared" si="15"/>
        <v>116.84699999999999</v>
      </c>
      <c r="E258" s="32">
        <f t="shared" si="16"/>
        <v>0.44</v>
      </c>
      <c r="F258" s="32">
        <f t="shared" si="16"/>
        <v>0.17000000000000004</v>
      </c>
    </row>
    <row r="259" spans="1:6" ht="16.5" x14ac:dyDescent="0.35">
      <c r="A259" s="29">
        <v>42433</v>
      </c>
      <c r="B259" s="30">
        <v>0.63</v>
      </c>
      <c r="C259" s="31">
        <v>5.6589999999999998</v>
      </c>
      <c r="D259" s="32">
        <f t="shared" si="15"/>
        <v>116.83699999999999</v>
      </c>
      <c r="E259" s="32">
        <f t="shared" si="16"/>
        <v>0.43</v>
      </c>
      <c r="F259" s="32">
        <f t="shared" si="16"/>
        <v>0.16000000000000003</v>
      </c>
    </row>
    <row r="260" spans="1:6" ht="16.5" x14ac:dyDescent="0.35">
      <c r="A260" s="29">
        <v>42436</v>
      </c>
      <c r="B260" s="30">
        <v>0.63</v>
      </c>
      <c r="C260" s="31">
        <v>5.7130000000000001</v>
      </c>
      <c r="D260" s="32">
        <f t="shared" si="15"/>
        <v>116.83699999999999</v>
      </c>
      <c r="E260" s="32">
        <f t="shared" si="16"/>
        <v>0.43</v>
      </c>
      <c r="F260" s="32">
        <f t="shared" si="16"/>
        <v>0.16000000000000003</v>
      </c>
    </row>
    <row r="261" spans="1:6" ht="16.5" x14ac:dyDescent="0.35">
      <c r="A261" s="29">
        <v>42437</v>
      </c>
      <c r="B261" s="30">
        <v>0.63</v>
      </c>
      <c r="C261" s="31">
        <v>5.57</v>
      </c>
      <c r="D261" s="32">
        <f t="shared" si="15"/>
        <v>116.83699999999999</v>
      </c>
      <c r="E261" s="32">
        <f t="shared" si="16"/>
        <v>0.43</v>
      </c>
      <c r="F261" s="32">
        <f t="shared" si="16"/>
        <v>0.16000000000000003</v>
      </c>
    </row>
    <row r="262" spans="1:6" ht="16.5" x14ac:dyDescent="0.35">
      <c r="A262" s="29">
        <v>42438</v>
      </c>
      <c r="B262" s="30">
        <v>0.62</v>
      </c>
      <c r="C262" s="31">
        <v>5.1909999999999998</v>
      </c>
      <c r="D262" s="32">
        <f t="shared" ref="D262:D278" si="17">B262+$D$1</f>
        <v>116.827</v>
      </c>
      <c r="E262" s="32">
        <f t="shared" si="16"/>
        <v>0.42</v>
      </c>
      <c r="F262" s="32">
        <f t="shared" si="16"/>
        <v>0.15000000000000002</v>
      </c>
    </row>
    <row r="263" spans="1:6" ht="16.5" x14ac:dyDescent="0.35">
      <c r="A263" s="29">
        <v>42440</v>
      </c>
      <c r="B263" s="30">
        <v>0.62</v>
      </c>
      <c r="C263" s="31">
        <v>5.0579999999999998</v>
      </c>
      <c r="D263" s="32">
        <f t="shared" si="17"/>
        <v>116.827</v>
      </c>
      <c r="E263" s="32">
        <f t="shared" ref="E263:F278" si="18">$B263-E$4</f>
        <v>0.42</v>
      </c>
      <c r="F263" s="32">
        <f t="shared" si="18"/>
        <v>0.15000000000000002</v>
      </c>
    </row>
    <row r="264" spans="1:6" ht="16.5" x14ac:dyDescent="0.35">
      <c r="A264" s="29">
        <v>42441</v>
      </c>
      <c r="B264" s="30">
        <v>0.62</v>
      </c>
      <c r="C264" s="31">
        <v>4.8470000000000004</v>
      </c>
      <c r="D264" s="32">
        <f t="shared" si="17"/>
        <v>116.827</v>
      </c>
      <c r="E264" s="32">
        <f t="shared" si="18"/>
        <v>0.42</v>
      </c>
      <c r="F264" s="32">
        <f t="shared" si="18"/>
        <v>0.15000000000000002</v>
      </c>
    </row>
    <row r="265" spans="1:6" ht="16.5" x14ac:dyDescent="0.35">
      <c r="A265" s="29">
        <v>42443</v>
      </c>
      <c r="B265" s="30">
        <v>0.61</v>
      </c>
      <c r="C265" s="31">
        <v>4.8719999999999999</v>
      </c>
      <c r="D265" s="32">
        <f t="shared" si="17"/>
        <v>116.81699999999999</v>
      </c>
      <c r="E265" s="32">
        <f t="shared" si="18"/>
        <v>0.41</v>
      </c>
      <c r="F265" s="32">
        <f t="shared" si="18"/>
        <v>0.14000000000000001</v>
      </c>
    </row>
    <row r="266" spans="1:6" ht="16.5" x14ac:dyDescent="0.35">
      <c r="A266" s="29">
        <v>42444</v>
      </c>
      <c r="B266" s="30">
        <v>0.61</v>
      </c>
      <c r="C266" s="31">
        <v>4.6890000000000001</v>
      </c>
      <c r="D266" s="32">
        <f t="shared" si="17"/>
        <v>116.81699999999999</v>
      </c>
      <c r="E266" s="32">
        <f t="shared" si="18"/>
        <v>0.41</v>
      </c>
      <c r="F266" s="32">
        <f t="shared" si="18"/>
        <v>0.14000000000000001</v>
      </c>
    </row>
    <row r="267" spans="1:6" ht="16.5" x14ac:dyDescent="0.35">
      <c r="A267" s="29">
        <v>42445</v>
      </c>
      <c r="B267" s="30">
        <v>0.61</v>
      </c>
      <c r="C267" s="31">
        <v>4.5839999999999996</v>
      </c>
      <c r="D267" s="32">
        <f t="shared" si="17"/>
        <v>116.81699999999999</v>
      </c>
      <c r="E267" s="32">
        <f t="shared" si="18"/>
        <v>0.41</v>
      </c>
      <c r="F267" s="32">
        <f t="shared" si="18"/>
        <v>0.14000000000000001</v>
      </c>
    </row>
    <row r="268" spans="1:6" ht="16.5" x14ac:dyDescent="0.35">
      <c r="A268" s="29">
        <v>42446</v>
      </c>
      <c r="B268" s="30">
        <v>0.6</v>
      </c>
      <c r="C268" s="31">
        <v>4.1609999999999996</v>
      </c>
      <c r="D268" s="32">
        <f t="shared" si="17"/>
        <v>116.80699999999999</v>
      </c>
      <c r="E268" s="32">
        <f t="shared" si="18"/>
        <v>0.39999999999999997</v>
      </c>
      <c r="F268" s="32">
        <f t="shared" si="18"/>
        <v>0.13</v>
      </c>
    </row>
    <row r="269" spans="1:6" ht="16.5" x14ac:dyDescent="0.35">
      <c r="A269" s="29">
        <v>42447</v>
      </c>
      <c r="B269" s="30">
        <v>0.6</v>
      </c>
      <c r="C269" s="31">
        <v>4.0830000000000002</v>
      </c>
      <c r="D269" s="32">
        <f t="shared" si="17"/>
        <v>116.80699999999999</v>
      </c>
      <c r="E269" s="32">
        <f t="shared" si="18"/>
        <v>0.39999999999999997</v>
      </c>
      <c r="F269" s="32">
        <f t="shared" si="18"/>
        <v>0.13</v>
      </c>
    </row>
    <row r="270" spans="1:6" ht="16.5" x14ac:dyDescent="0.35">
      <c r="A270" s="29">
        <v>42450</v>
      </c>
      <c r="B270" s="30">
        <v>0.59</v>
      </c>
      <c r="C270" s="31">
        <v>4.141</v>
      </c>
      <c r="D270" s="32">
        <f t="shared" si="17"/>
        <v>116.797</v>
      </c>
      <c r="E270" s="32">
        <f t="shared" si="18"/>
        <v>0.38999999999999996</v>
      </c>
      <c r="F270" s="32">
        <f t="shared" si="18"/>
        <v>0.12</v>
      </c>
    </row>
    <row r="271" spans="1:6" ht="16.5" x14ac:dyDescent="0.35">
      <c r="A271" s="29">
        <v>42451</v>
      </c>
      <c r="B271" s="30">
        <v>0.59</v>
      </c>
      <c r="C271" s="31">
        <v>4.1310000000000002</v>
      </c>
      <c r="D271" s="32">
        <f t="shared" si="17"/>
        <v>116.797</v>
      </c>
      <c r="E271" s="32">
        <f t="shared" si="18"/>
        <v>0.38999999999999996</v>
      </c>
      <c r="F271" s="32">
        <f t="shared" si="18"/>
        <v>0.12</v>
      </c>
    </row>
    <row r="272" spans="1:6" ht="16.5" x14ac:dyDescent="0.35">
      <c r="A272" s="29">
        <v>42452</v>
      </c>
      <c r="B272" s="30">
        <v>0.59</v>
      </c>
      <c r="C272" s="31">
        <v>3.8380000000000001</v>
      </c>
      <c r="D272" s="32">
        <f t="shared" si="17"/>
        <v>116.797</v>
      </c>
      <c r="E272" s="32">
        <f t="shared" si="18"/>
        <v>0.38999999999999996</v>
      </c>
      <c r="F272" s="32">
        <f t="shared" si="18"/>
        <v>0.12</v>
      </c>
    </row>
    <row r="273" spans="1:6" ht="16.5" x14ac:dyDescent="0.35">
      <c r="A273" s="29">
        <v>42454</v>
      </c>
      <c r="B273" s="30">
        <v>0.57999999999999996</v>
      </c>
      <c r="C273" s="31">
        <v>3.7130000000000001</v>
      </c>
      <c r="D273" s="32">
        <f t="shared" si="17"/>
        <v>116.78699999999999</v>
      </c>
      <c r="E273" s="32">
        <f t="shared" si="18"/>
        <v>0.37999999999999995</v>
      </c>
      <c r="F273" s="32">
        <f t="shared" si="18"/>
        <v>0.10999999999999999</v>
      </c>
    </row>
    <row r="274" spans="1:6" ht="16.5" x14ac:dyDescent="0.35">
      <c r="A274" s="29">
        <v>42455</v>
      </c>
      <c r="B274" s="30">
        <v>0.57999999999999996</v>
      </c>
      <c r="C274" s="31">
        <v>3.5649999999999999</v>
      </c>
      <c r="D274" s="32">
        <f t="shared" si="17"/>
        <v>116.78699999999999</v>
      </c>
      <c r="E274" s="32">
        <f t="shared" si="18"/>
        <v>0.37999999999999995</v>
      </c>
      <c r="F274" s="32">
        <f t="shared" si="18"/>
        <v>0.10999999999999999</v>
      </c>
    </row>
    <row r="275" spans="1:6" ht="16.5" x14ac:dyDescent="0.35">
      <c r="A275" s="29">
        <v>42457</v>
      </c>
      <c r="B275" s="30">
        <v>0.57999999999999996</v>
      </c>
      <c r="C275" s="31">
        <v>3.4969999999999999</v>
      </c>
      <c r="D275" s="32">
        <f t="shared" si="17"/>
        <v>116.78699999999999</v>
      </c>
      <c r="E275" s="32">
        <f t="shared" si="18"/>
        <v>0.37999999999999995</v>
      </c>
      <c r="F275" s="32">
        <f t="shared" si="18"/>
        <v>0.10999999999999999</v>
      </c>
    </row>
    <row r="276" spans="1:6" ht="16.5" x14ac:dyDescent="0.35">
      <c r="A276" s="29">
        <v>42458</v>
      </c>
      <c r="B276" s="30">
        <v>0.57999999999999996</v>
      </c>
      <c r="C276" s="36">
        <v>3.3820000000000001</v>
      </c>
      <c r="D276" s="32">
        <f t="shared" si="17"/>
        <v>116.78699999999999</v>
      </c>
      <c r="E276" s="32">
        <f t="shared" si="18"/>
        <v>0.37999999999999995</v>
      </c>
      <c r="F276" s="32">
        <f t="shared" si="18"/>
        <v>0.10999999999999999</v>
      </c>
    </row>
    <row r="277" spans="1:6" ht="16.5" x14ac:dyDescent="0.35">
      <c r="A277" s="29">
        <v>42459</v>
      </c>
      <c r="B277" s="30">
        <v>0.56999999999999995</v>
      </c>
      <c r="C277" s="31">
        <v>3.0470000000000002</v>
      </c>
      <c r="D277" s="32">
        <f t="shared" si="17"/>
        <v>116.77699999999999</v>
      </c>
      <c r="E277" s="32">
        <f t="shared" si="18"/>
        <v>0.36999999999999994</v>
      </c>
      <c r="F277" s="32">
        <f t="shared" si="18"/>
        <v>9.9999999999999978E-2</v>
      </c>
    </row>
    <row r="278" spans="1:6" ht="16.5" x14ac:dyDescent="0.35">
      <c r="A278" s="29">
        <v>42460</v>
      </c>
      <c r="B278" s="30">
        <v>0.56999999999999995</v>
      </c>
      <c r="C278" s="31">
        <v>3.0070000000000001</v>
      </c>
      <c r="D278" s="32">
        <f t="shared" si="17"/>
        <v>116.77699999999999</v>
      </c>
      <c r="E278" s="32">
        <f t="shared" si="18"/>
        <v>0.36999999999999994</v>
      </c>
      <c r="F278" s="32">
        <f t="shared" si="18"/>
        <v>9.9999999999999978E-2</v>
      </c>
    </row>
    <row r="279" spans="1:6" ht="16.5" x14ac:dyDescent="0.35">
      <c r="A279" s="29"/>
      <c r="B279" s="30"/>
      <c r="C279" s="31"/>
      <c r="D279" s="32"/>
      <c r="E279" s="32"/>
      <c r="F279" s="32"/>
    </row>
    <row r="280" spans="1:6" ht="16.5" x14ac:dyDescent="0.35">
      <c r="A280" s="29"/>
      <c r="B280" s="30"/>
      <c r="C280" s="31"/>
      <c r="D280" s="32"/>
      <c r="E280" s="32"/>
      <c r="F280" s="32"/>
    </row>
    <row r="281" spans="1:6" ht="16.5" x14ac:dyDescent="0.35">
      <c r="A281" s="29"/>
      <c r="B281" s="30"/>
      <c r="C281" s="31"/>
      <c r="D281" s="32"/>
      <c r="E281" s="32"/>
      <c r="F281" s="32"/>
    </row>
    <row r="282" spans="1:6" ht="16.5" x14ac:dyDescent="0.35">
      <c r="A282" s="29"/>
      <c r="B282" s="30"/>
      <c r="C282" s="31"/>
      <c r="D282" s="32"/>
      <c r="E282" s="32"/>
      <c r="F282" s="32"/>
    </row>
    <row r="283" spans="1:6" ht="16.5" x14ac:dyDescent="0.35">
      <c r="A283" s="29"/>
      <c r="B283" s="30"/>
      <c r="C283" s="31"/>
      <c r="D283" s="32"/>
      <c r="E283" s="32"/>
      <c r="F283" s="32"/>
    </row>
    <row r="284" spans="1:6" ht="16.5" x14ac:dyDescent="0.35">
      <c r="A284" s="29"/>
      <c r="B284" s="30"/>
      <c r="C284" s="31"/>
      <c r="D284" s="32"/>
      <c r="E284" s="32"/>
      <c r="F284" s="32"/>
    </row>
    <row r="285" spans="1:6" ht="16.5" x14ac:dyDescent="0.35">
      <c r="A285" s="29"/>
      <c r="B285" s="30"/>
      <c r="C285" s="31"/>
      <c r="D285" s="32"/>
      <c r="E285" s="32"/>
      <c r="F285" s="32"/>
    </row>
    <row r="286" spans="1:6" ht="16.5" x14ac:dyDescent="0.35">
      <c r="A286" s="29"/>
      <c r="B286" s="30"/>
      <c r="C286" s="31"/>
      <c r="D286" s="32"/>
      <c r="E286" s="32"/>
      <c r="F286" s="32"/>
    </row>
    <row r="287" spans="1:6" ht="16.5" x14ac:dyDescent="0.35">
      <c r="A287" s="29"/>
      <c r="B287" s="30"/>
      <c r="C287" s="31"/>
      <c r="D287" s="32"/>
      <c r="E287" s="32"/>
      <c r="F287" s="32"/>
    </row>
    <row r="288" spans="1:6" ht="16.5" x14ac:dyDescent="0.35">
      <c r="A288" s="29"/>
      <c r="B288" s="30"/>
      <c r="C288" s="36"/>
      <c r="D288" s="32"/>
      <c r="E288" s="32"/>
      <c r="F288" s="32"/>
    </row>
    <row r="289" spans="1:6" ht="16.5" x14ac:dyDescent="0.35">
      <c r="A289" s="29"/>
      <c r="B289" s="30"/>
      <c r="C289" s="31"/>
      <c r="D289" s="32"/>
      <c r="E289" s="32"/>
      <c r="F289" s="32"/>
    </row>
    <row r="290" spans="1:6" ht="16.5" x14ac:dyDescent="0.35">
      <c r="A290" s="29"/>
      <c r="B290" s="30"/>
      <c r="C290" s="31"/>
      <c r="D290" s="32"/>
      <c r="E290" s="32"/>
      <c r="F290" s="32"/>
    </row>
    <row r="291" spans="1:6" ht="16.5" x14ac:dyDescent="0.35">
      <c r="A291" s="29"/>
      <c r="B291" s="30"/>
      <c r="C291" s="31"/>
      <c r="D291" s="32"/>
      <c r="E291" s="32"/>
      <c r="F291" s="32"/>
    </row>
    <row r="292" spans="1:6" ht="16.5" x14ac:dyDescent="0.35">
      <c r="A292" s="29"/>
      <c r="B292" s="30"/>
      <c r="C292" s="31"/>
      <c r="D292" s="32"/>
      <c r="E292" s="32"/>
      <c r="F292" s="32"/>
    </row>
    <row r="293" spans="1:6" ht="16.5" x14ac:dyDescent="0.35">
      <c r="A293" s="29"/>
      <c r="B293" s="30"/>
      <c r="C293" s="31"/>
      <c r="D293" s="32"/>
      <c r="E293" s="32"/>
      <c r="F293" s="32"/>
    </row>
    <row r="294" spans="1:6" ht="16.5" x14ac:dyDescent="0.35">
      <c r="A294" s="29"/>
      <c r="B294" s="30"/>
      <c r="C294" s="31"/>
      <c r="D294" s="32"/>
      <c r="E294" s="32"/>
      <c r="F294" s="32"/>
    </row>
    <row r="295" spans="1:6" ht="16.5" x14ac:dyDescent="0.35">
      <c r="A295" s="29"/>
      <c r="B295" s="30"/>
      <c r="C295" s="31"/>
      <c r="D295" s="32"/>
      <c r="E295" s="32"/>
      <c r="F295" s="32"/>
    </row>
    <row r="296" spans="1:6" ht="16.5" x14ac:dyDescent="0.35">
      <c r="A296" s="29"/>
      <c r="B296" s="30"/>
      <c r="C296" s="36"/>
      <c r="D296" s="32"/>
      <c r="E296" s="32"/>
      <c r="F296" s="32"/>
    </row>
    <row r="297" spans="1:6" ht="16.5" x14ac:dyDescent="0.35">
      <c r="A297" s="29"/>
      <c r="B297" s="30"/>
      <c r="C297" s="31"/>
      <c r="D297" s="32"/>
      <c r="E297" s="32"/>
      <c r="F297" s="32"/>
    </row>
    <row r="298" spans="1:6" ht="16.5" x14ac:dyDescent="0.35">
      <c r="A298" s="29"/>
      <c r="B298" s="30"/>
      <c r="C298" s="31"/>
      <c r="D298" s="32"/>
      <c r="E298" s="32"/>
      <c r="F298" s="32"/>
    </row>
    <row r="299" spans="1:6" ht="16.5" x14ac:dyDescent="0.35">
      <c r="A299" s="29"/>
      <c r="B299" s="30"/>
      <c r="C299" s="31"/>
      <c r="D299" s="32"/>
      <c r="E299" s="32"/>
      <c r="F299" s="32"/>
    </row>
    <row r="300" spans="1:6" ht="16.5" x14ac:dyDescent="0.35">
      <c r="A300" s="29"/>
      <c r="B300" s="30"/>
      <c r="C300" s="31"/>
      <c r="D300" s="32"/>
      <c r="E300" s="32"/>
      <c r="F300" s="32"/>
    </row>
    <row r="301" spans="1:6" ht="16.5" x14ac:dyDescent="0.35">
      <c r="A301" s="29"/>
      <c r="B301" s="30"/>
      <c r="C301" s="31"/>
      <c r="D301" s="32"/>
      <c r="E301" s="32"/>
      <c r="F301" s="32"/>
    </row>
    <row r="302" spans="1:6" ht="16.5" x14ac:dyDescent="0.35">
      <c r="A302" s="29"/>
      <c r="B302" s="30"/>
      <c r="C302" s="31"/>
      <c r="D302" s="32"/>
      <c r="E302" s="32"/>
      <c r="F302" s="32"/>
    </row>
    <row r="303" spans="1:6" ht="16.5" x14ac:dyDescent="0.35">
      <c r="A303" s="29"/>
      <c r="B303" s="30"/>
      <c r="C303" s="31"/>
      <c r="D303" s="32"/>
      <c r="E303" s="32"/>
      <c r="F303" s="32"/>
    </row>
    <row r="304" spans="1:6" ht="16.5" x14ac:dyDescent="0.35">
      <c r="A304" s="29"/>
      <c r="B304" s="30"/>
      <c r="C304" s="31"/>
      <c r="D304" s="32"/>
      <c r="E304" s="32"/>
      <c r="F304" s="32"/>
    </row>
    <row r="305" spans="1:6" ht="16.5" x14ac:dyDescent="0.35">
      <c r="A305" s="29"/>
      <c r="B305" s="30"/>
      <c r="C305" s="31"/>
      <c r="D305" s="32"/>
      <c r="E305" s="32"/>
      <c r="F305" s="32"/>
    </row>
    <row r="306" spans="1:6" ht="16.5" x14ac:dyDescent="0.35">
      <c r="A306" s="29"/>
      <c r="B306" s="30"/>
      <c r="C306" s="31"/>
      <c r="D306" s="32"/>
      <c r="E306" s="32"/>
      <c r="F306" s="32"/>
    </row>
    <row r="307" spans="1:6" ht="16.5" x14ac:dyDescent="0.35">
      <c r="A307" s="29"/>
      <c r="B307" s="30"/>
      <c r="C307" s="31"/>
      <c r="D307" s="32"/>
      <c r="E307" s="32"/>
      <c r="F307" s="32"/>
    </row>
    <row r="308" spans="1:6" ht="16.5" x14ac:dyDescent="0.35">
      <c r="A308" s="29"/>
      <c r="B308" s="30"/>
      <c r="C308" s="31"/>
      <c r="D308" s="32"/>
      <c r="E308" s="32"/>
      <c r="F308" s="32"/>
    </row>
    <row r="309" spans="1:6" ht="16.5" x14ac:dyDescent="0.35">
      <c r="A309" s="29"/>
      <c r="B309" s="30"/>
      <c r="C309" s="31"/>
      <c r="D309" s="32"/>
      <c r="E309" s="32"/>
      <c r="F309" s="3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1"/>
  <sheetViews>
    <sheetView zoomScale="50" zoomScaleNormal="50" workbookViewId="0">
      <selection activeCell="W23" sqref="W23"/>
    </sheetView>
  </sheetViews>
  <sheetFormatPr defaultRowHeight="14.25" x14ac:dyDescent="0.2"/>
  <cols>
    <col min="29" max="30" width="9" style="38"/>
    <col min="32" max="34" width="8.5" style="52" customWidth="1"/>
    <col min="35" max="35" width="9" style="52"/>
    <col min="36" max="36" width="9" style="46"/>
    <col min="37" max="37" width="11.375" style="47" customWidth="1"/>
    <col min="38" max="38" width="9" style="47"/>
  </cols>
  <sheetData>
    <row r="1" spans="1:38" ht="15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O1" s="66" t="s">
        <v>34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F1" s="51" t="s">
        <v>25</v>
      </c>
      <c r="AH1" s="53"/>
      <c r="AK1" s="47" t="s">
        <v>87</v>
      </c>
    </row>
    <row r="2" spans="1:38" ht="38.25" x14ac:dyDescent="0.25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O2" s="66" t="s">
        <v>36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8"/>
      <c r="AC2" s="39" t="s">
        <v>10</v>
      </c>
      <c r="AD2" s="39" t="s">
        <v>9</v>
      </c>
      <c r="AF2" s="51" t="s">
        <v>90</v>
      </c>
      <c r="AH2" s="53"/>
      <c r="AJ2" s="46" t="s">
        <v>82</v>
      </c>
      <c r="AK2" s="47" t="s">
        <v>81</v>
      </c>
    </row>
    <row r="3" spans="1:38" ht="16.5" x14ac:dyDescent="0.35">
      <c r="A3" s="66" t="s">
        <v>91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O3" s="66" t="str">
        <f>A3</f>
        <v>WATER  YEAR 2015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C3" s="38">
        <v>116.6</v>
      </c>
      <c r="AD3" s="38">
        <v>0</v>
      </c>
      <c r="AF3" s="54" t="s">
        <v>26</v>
      </c>
      <c r="AG3" s="55">
        <f>MIN(AG6:AG350)</f>
        <v>0.5</v>
      </c>
      <c r="AH3" s="55">
        <f>MIN(AH6:AH350)</f>
        <v>3.0070000000000001</v>
      </c>
    </row>
    <row r="4" spans="1:38" ht="16.5" x14ac:dyDescent="0.35">
      <c r="AC4" s="38">
        <v>116.75700000000001</v>
      </c>
      <c r="AD4" s="38">
        <v>2.0299999999999998</v>
      </c>
      <c r="AF4" s="54" t="s">
        <v>27</v>
      </c>
      <c r="AG4" s="55">
        <f>MAX(AG6:AG350)</f>
        <v>1.44</v>
      </c>
      <c r="AH4" s="55">
        <f>MAX(AH6:AH350)</f>
        <v>106.11799999999999</v>
      </c>
    </row>
    <row r="5" spans="1:38" ht="15" x14ac:dyDescent="0.25">
      <c r="A5" s="40" t="s">
        <v>37</v>
      </c>
      <c r="B5" s="41" t="s">
        <v>38</v>
      </c>
      <c r="C5" s="41" t="s">
        <v>39</v>
      </c>
      <c r="D5" s="41" t="s">
        <v>40</v>
      </c>
      <c r="E5" s="41" t="s">
        <v>41</v>
      </c>
      <c r="F5" s="41" t="s">
        <v>42</v>
      </c>
      <c r="G5" s="41" t="s">
        <v>43</v>
      </c>
      <c r="H5" s="41" t="s">
        <v>44</v>
      </c>
      <c r="I5" s="41" t="s">
        <v>45</v>
      </c>
      <c r="J5" s="41" t="s">
        <v>46</v>
      </c>
      <c r="K5" s="41" t="s">
        <v>47</v>
      </c>
      <c r="L5" s="41" t="s">
        <v>48</v>
      </c>
      <c r="M5" s="42" t="s">
        <v>49</v>
      </c>
      <c r="O5" s="40" t="s">
        <v>37</v>
      </c>
      <c r="P5" s="41" t="s">
        <v>38</v>
      </c>
      <c r="Q5" s="41" t="s">
        <v>39</v>
      </c>
      <c r="R5" s="41" t="s">
        <v>40</v>
      </c>
      <c r="S5" s="41" t="s">
        <v>41</v>
      </c>
      <c r="T5" s="41" t="s">
        <v>42</v>
      </c>
      <c r="U5" s="41" t="s">
        <v>43</v>
      </c>
      <c r="V5" s="41" t="s">
        <v>44</v>
      </c>
      <c r="W5" s="41" t="s">
        <v>45</v>
      </c>
      <c r="X5" s="41" t="s">
        <v>46</v>
      </c>
      <c r="Y5" s="41" t="s">
        <v>47</v>
      </c>
      <c r="Z5" s="41" t="s">
        <v>48</v>
      </c>
      <c r="AA5" s="42" t="s">
        <v>49</v>
      </c>
      <c r="AC5" s="38">
        <v>116.857</v>
      </c>
      <c r="AD5" s="38">
        <v>6.98</v>
      </c>
      <c r="AF5" s="51" t="s">
        <v>28</v>
      </c>
      <c r="AG5" s="51" t="s">
        <v>21</v>
      </c>
      <c r="AH5" s="51" t="s">
        <v>22</v>
      </c>
      <c r="AJ5" s="46" t="s">
        <v>22</v>
      </c>
      <c r="AK5" s="48" t="s">
        <v>28</v>
      </c>
      <c r="AL5" s="48" t="s">
        <v>22</v>
      </c>
    </row>
    <row r="6" spans="1:38" ht="15" x14ac:dyDescent="0.2">
      <c r="P6" s="43"/>
      <c r="Q6" s="43"/>
      <c r="R6" s="43"/>
      <c r="S6" s="43"/>
      <c r="AC6" s="38">
        <v>116.95699999999999</v>
      </c>
      <c r="AD6" s="38">
        <v>13.68</v>
      </c>
      <c r="AF6" s="56">
        <v>42095</v>
      </c>
      <c r="AG6" s="30">
        <v>0.62</v>
      </c>
      <c r="AH6" s="31">
        <v>8.5609999999999999</v>
      </c>
      <c r="AJ6" s="46">
        <f>VLOOKUP(AK6,AF:AH,3,FALSE)</f>
        <v>8.5609999999999999</v>
      </c>
      <c r="AK6" s="49">
        <v>42095</v>
      </c>
      <c r="AL6" s="50">
        <f t="shared" ref="AL6:AL35" si="0">P7</f>
        <v>10.07</v>
      </c>
    </row>
    <row r="7" spans="1:38" ht="15" x14ac:dyDescent="0.2">
      <c r="A7" s="44" t="s">
        <v>50</v>
      </c>
      <c r="B7" s="45">
        <v>116.86084615384615</v>
      </c>
      <c r="C7" s="45">
        <v>116.89315384615384</v>
      </c>
      <c r="D7" s="45">
        <v>116.94161538461537</v>
      </c>
      <c r="E7" s="45">
        <v>116.80699999999999</v>
      </c>
      <c r="F7" s="45">
        <v>116.90238461538461</v>
      </c>
      <c r="G7" s="45">
        <v>116.9346923076923</v>
      </c>
      <c r="H7" s="45">
        <v>116.99315384615385</v>
      </c>
      <c r="I7" s="45">
        <v>117.05776923076922</v>
      </c>
      <c r="J7" s="45">
        <v>117.17930769230769</v>
      </c>
      <c r="K7" s="45">
        <v>117.02469230769231</v>
      </c>
      <c r="L7" s="45">
        <v>116.91699999999999</v>
      </c>
      <c r="M7" s="45">
        <v>116.857</v>
      </c>
      <c r="O7" s="44" t="s">
        <v>50</v>
      </c>
      <c r="P7" s="43">
        <v>10.07</v>
      </c>
      <c r="Q7" s="43">
        <v>11.69</v>
      </c>
      <c r="R7" s="43">
        <v>14.65</v>
      </c>
      <c r="S7" s="43">
        <v>7.37</v>
      </c>
      <c r="T7" s="43">
        <v>12.16</v>
      </c>
      <c r="U7" s="43">
        <v>14.2</v>
      </c>
      <c r="V7" s="43">
        <v>18.02</v>
      </c>
      <c r="W7" s="43">
        <v>23.06</v>
      </c>
      <c r="X7" s="43">
        <f t="shared" ref="X7:X37" si="1">ROUND((INDEX($AD:$AD,MATCH(J7,$AC:$AC,1)))+((J7-INDEX($AC:$AC,MATCH(J7,$AC:$AC,1)))*(INDEX($AD:$AD,MATCH(J7,$AC:$AC,1)+1)-INDEX($AD:$AD,MATCH(J7,$AC:$AC,1)))/(INDEX($AC:$AC,MATCH(J7,$AC:$AC,1)+1)-INDEX($AC:$AC,MATCH(J7,$AC:$AC,1)))),2)</f>
        <v>33.44</v>
      </c>
      <c r="Y7" s="43">
        <f t="shared" ref="Y7:Y37" si="2">ROUND((INDEX($AD:$AD,MATCH(K7,$AC:$AC,1)))+((K7-INDEX($AC:$AC,MATCH(K7,$AC:$AC,1)))*(INDEX($AD:$AD,MATCH(K7,$AC:$AC,1)+1)-INDEX($AD:$AD,MATCH(K7,$AC:$AC,1)))/(INDEX($AC:$AC,MATCH(K7,$AC:$AC,1)+1)-INDEX($AC:$AC,MATCH(K7,$AC:$AC,1)))),2)</f>
        <v>19.16</v>
      </c>
      <c r="Z7" s="43">
        <f t="shared" ref="Z7:Z37" si="3">ROUND((INDEX($AD:$AD,MATCH(L7,$AC:$AC,1)))+((L7-INDEX($AC:$AC,MATCH(L7,$AC:$AC,1)))*(INDEX($AD:$AD,MATCH(L7,$AC:$AC,1)+1)-INDEX($AD:$AD,MATCH(L7,$AC:$AC,1)))/(INDEX($AC:$AC,MATCH(L7,$AC:$AC,1)+1)-INDEX($AC:$AC,MATCH(L7,$AC:$AC,1)))),2)</f>
        <v>11</v>
      </c>
      <c r="AA7" s="43">
        <f t="shared" ref="AA7:AA37" si="4">ROUND((INDEX($AD:$AD,MATCH(M7,$AC:$AC,1)))+((M7-INDEX($AC:$AC,MATCH(M7,$AC:$AC,1)))*(INDEX($AD:$AD,MATCH(M7,$AC:$AC,1)+1)-INDEX($AD:$AD,MATCH(M7,$AC:$AC,1)))/(INDEX($AC:$AC,MATCH(M7,$AC:$AC,1)+1)-INDEX($AC:$AC,MATCH(M7,$AC:$AC,1)))),2)</f>
        <v>6.98</v>
      </c>
      <c r="AC7" s="38">
        <v>117.057</v>
      </c>
      <c r="AD7" s="38">
        <v>21.78</v>
      </c>
      <c r="AF7" s="56">
        <v>42096</v>
      </c>
      <c r="AG7" s="30">
        <v>0.6</v>
      </c>
      <c r="AH7" s="31">
        <v>7.117</v>
      </c>
      <c r="AJ7" s="46">
        <f t="shared" ref="AJ7:AJ70" si="5">VLOOKUP(AK7,AF:AH,3,FALSE)</f>
        <v>7.117</v>
      </c>
      <c r="AK7" s="49">
        <v>42096</v>
      </c>
      <c r="AL7" s="50">
        <f t="shared" si="0"/>
        <v>7.37</v>
      </c>
    </row>
    <row r="8" spans="1:38" ht="15" x14ac:dyDescent="0.2">
      <c r="A8" s="44" t="s">
        <v>51</v>
      </c>
      <c r="B8" s="45">
        <v>116.80699999999999</v>
      </c>
      <c r="C8" s="45">
        <v>116.85084615384615</v>
      </c>
      <c r="D8" s="45">
        <v>116.89546153846153</v>
      </c>
      <c r="E8" s="45">
        <v>116.80699999999999</v>
      </c>
      <c r="F8" s="45">
        <v>116.87623076923076</v>
      </c>
      <c r="G8" s="45">
        <v>116.93392307692307</v>
      </c>
      <c r="H8" s="45">
        <v>116.97161538461538</v>
      </c>
      <c r="I8" s="45">
        <v>117.06699999999999</v>
      </c>
      <c r="J8" s="45">
        <v>117.15392307692306</v>
      </c>
      <c r="K8" s="45">
        <v>117.017</v>
      </c>
      <c r="L8" s="45">
        <v>116.907</v>
      </c>
      <c r="M8" s="45">
        <v>116.84699999999999</v>
      </c>
      <c r="O8" s="44" t="s">
        <v>51</v>
      </c>
      <c r="P8" s="43">
        <v>7.37</v>
      </c>
      <c r="Q8" s="43">
        <v>9.57</v>
      </c>
      <c r="R8" s="43">
        <v>11.81</v>
      </c>
      <c r="S8" s="43">
        <v>7.37</v>
      </c>
      <c r="T8" s="43">
        <v>10.85</v>
      </c>
      <c r="U8" s="43">
        <v>14.15</v>
      </c>
      <c r="V8" s="43">
        <v>16.61</v>
      </c>
      <c r="W8" s="43">
        <v>23.82</v>
      </c>
      <c r="X8" s="43">
        <f t="shared" si="1"/>
        <v>30.93</v>
      </c>
      <c r="Y8" s="43">
        <f t="shared" si="2"/>
        <v>18.54</v>
      </c>
      <c r="Z8" s="43">
        <f t="shared" si="3"/>
        <v>10.33</v>
      </c>
      <c r="AA8" s="43">
        <f t="shared" si="4"/>
        <v>6.48</v>
      </c>
      <c r="AC8" s="38">
        <v>117.107</v>
      </c>
      <c r="AD8" s="38">
        <v>26.3</v>
      </c>
      <c r="AF8" s="56">
        <v>42097</v>
      </c>
      <c r="AG8" s="30">
        <v>0.59</v>
      </c>
      <c r="AH8" s="31">
        <v>6.3949999999999996</v>
      </c>
      <c r="AJ8" s="46">
        <f t="shared" si="5"/>
        <v>6.3949999999999996</v>
      </c>
      <c r="AK8" s="49">
        <v>42097</v>
      </c>
      <c r="AL8" s="50">
        <f t="shared" si="0"/>
        <v>7.01</v>
      </c>
    </row>
    <row r="9" spans="1:38" ht="15" x14ac:dyDescent="0.2">
      <c r="A9" s="44" t="s">
        <v>52</v>
      </c>
      <c r="B9" s="45">
        <v>116.797</v>
      </c>
      <c r="C9" s="45">
        <v>116.9946923076923</v>
      </c>
      <c r="D9" s="45">
        <v>117.03007692307692</v>
      </c>
      <c r="E9" s="45">
        <v>116.81315384615384</v>
      </c>
      <c r="F9" s="45">
        <v>116.86930769230769</v>
      </c>
      <c r="G9" s="45">
        <v>117.01623076923076</v>
      </c>
      <c r="H9" s="45">
        <v>116.99315384615385</v>
      </c>
      <c r="I9" s="45">
        <v>117.20007692307692</v>
      </c>
      <c r="J9" s="45">
        <v>117.1246923076923</v>
      </c>
      <c r="K9" s="45">
        <v>117.00161538461538</v>
      </c>
      <c r="L9" s="45">
        <v>116.907</v>
      </c>
      <c r="M9" s="45">
        <v>116.84699999999999</v>
      </c>
      <c r="O9" s="44" t="s">
        <v>52</v>
      </c>
      <c r="P9" s="43">
        <v>7.01</v>
      </c>
      <c r="Q9" s="43">
        <v>18.12</v>
      </c>
      <c r="R9" s="43">
        <v>20.8</v>
      </c>
      <c r="S9" s="43">
        <v>7.68</v>
      </c>
      <c r="T9" s="43">
        <v>10.5</v>
      </c>
      <c r="U9" s="43">
        <v>19.670000000000002</v>
      </c>
      <c r="V9" s="43">
        <v>18.02</v>
      </c>
      <c r="W9" s="43">
        <v>36.26</v>
      </c>
      <c r="X9" s="43">
        <f t="shared" si="1"/>
        <v>28.05</v>
      </c>
      <c r="Y9" s="43">
        <f t="shared" si="2"/>
        <v>17.29</v>
      </c>
      <c r="Z9" s="43">
        <f t="shared" si="3"/>
        <v>10.33</v>
      </c>
      <c r="AA9" s="43">
        <f t="shared" si="4"/>
        <v>6.48</v>
      </c>
      <c r="AC9" s="38">
        <v>117.20699999999999</v>
      </c>
      <c r="AD9" s="38">
        <v>36.17</v>
      </c>
      <c r="AF9" s="56">
        <v>42098</v>
      </c>
      <c r="AG9" s="30">
        <v>0.57999999999999996</v>
      </c>
      <c r="AH9" s="31">
        <v>5.9530000000000003</v>
      </c>
      <c r="AJ9" s="46">
        <f t="shared" si="5"/>
        <v>5.9530000000000003</v>
      </c>
      <c r="AK9" s="49">
        <v>42098</v>
      </c>
      <c r="AL9" s="50">
        <f t="shared" si="0"/>
        <v>6.65</v>
      </c>
    </row>
    <row r="10" spans="1:38" ht="15" x14ac:dyDescent="0.2">
      <c r="A10" s="44" t="s">
        <v>53</v>
      </c>
      <c r="B10" s="45">
        <v>116.78699999999999</v>
      </c>
      <c r="C10" s="45">
        <v>117.06238461538462</v>
      </c>
      <c r="D10" s="45">
        <v>116.91623076923076</v>
      </c>
      <c r="E10" s="45">
        <v>116.89546153846153</v>
      </c>
      <c r="F10" s="45">
        <v>116.88084615384615</v>
      </c>
      <c r="G10" s="45">
        <v>117.20699999999999</v>
      </c>
      <c r="H10" s="45">
        <v>116.96623076923076</v>
      </c>
      <c r="I10" s="45">
        <v>117.37392307692308</v>
      </c>
      <c r="J10" s="45">
        <v>117.14699999999999</v>
      </c>
      <c r="K10" s="45">
        <v>116.98699999999999</v>
      </c>
      <c r="L10" s="45">
        <v>116.907</v>
      </c>
      <c r="M10" s="45">
        <v>116.83699999999999</v>
      </c>
      <c r="O10" s="44" t="s">
        <v>53</v>
      </c>
      <c r="P10" s="43">
        <v>6.65</v>
      </c>
      <c r="Q10" s="43">
        <v>23.44</v>
      </c>
      <c r="R10" s="43">
        <v>12.99</v>
      </c>
      <c r="S10" s="43">
        <v>11.81</v>
      </c>
      <c r="T10" s="43">
        <v>11.08</v>
      </c>
      <c r="U10" s="43">
        <v>36.94</v>
      </c>
      <c r="V10" s="43">
        <v>16.260000000000002</v>
      </c>
      <c r="W10" s="43">
        <v>57.6</v>
      </c>
      <c r="X10" s="43">
        <f t="shared" si="1"/>
        <v>30.25</v>
      </c>
      <c r="Y10" s="43">
        <f t="shared" si="2"/>
        <v>16.11</v>
      </c>
      <c r="Z10" s="43">
        <f t="shared" si="3"/>
        <v>10.33</v>
      </c>
      <c r="AA10" s="43">
        <f t="shared" si="4"/>
        <v>5.99</v>
      </c>
      <c r="AC10" s="38">
        <v>117.307</v>
      </c>
      <c r="AD10" s="38">
        <v>47.06</v>
      </c>
      <c r="AF10" s="56">
        <v>42101</v>
      </c>
      <c r="AG10" s="30">
        <v>0.62</v>
      </c>
      <c r="AH10" s="31">
        <v>8.1430000000000007</v>
      </c>
      <c r="AJ10" s="46" t="e">
        <f t="shared" si="5"/>
        <v>#N/A</v>
      </c>
      <c r="AK10" s="49">
        <v>42099</v>
      </c>
      <c r="AL10" s="50">
        <f t="shared" si="0"/>
        <v>6.65</v>
      </c>
    </row>
    <row r="11" spans="1:38" ht="15" x14ac:dyDescent="0.2">
      <c r="A11" s="44" t="s">
        <v>54</v>
      </c>
      <c r="B11" s="45">
        <v>116.78699999999999</v>
      </c>
      <c r="C11" s="45">
        <v>116.99161538461537</v>
      </c>
      <c r="D11" s="45">
        <v>116.98315384615384</v>
      </c>
      <c r="E11" s="45">
        <v>116.91007692307691</v>
      </c>
      <c r="F11" s="45">
        <v>116.94238461538461</v>
      </c>
      <c r="G11" s="45">
        <v>117.27084615384615</v>
      </c>
      <c r="H11" s="45">
        <v>116.937</v>
      </c>
      <c r="I11" s="45">
        <v>117.55546153846153</v>
      </c>
      <c r="J11" s="45">
        <v>117.12546153846154</v>
      </c>
      <c r="K11" s="45">
        <v>116.98315384615384</v>
      </c>
      <c r="L11" s="45">
        <v>116.91546153846153</v>
      </c>
      <c r="M11" s="45">
        <v>116.83699999999999</v>
      </c>
      <c r="O11" s="44" t="s">
        <v>54</v>
      </c>
      <c r="P11" s="43">
        <v>6.65</v>
      </c>
      <c r="Q11" s="43">
        <v>17.920000000000002</v>
      </c>
      <c r="R11" s="43">
        <v>17.36</v>
      </c>
      <c r="S11" s="43">
        <v>12.59</v>
      </c>
      <c r="T11" s="43">
        <v>14.7</v>
      </c>
      <c r="U11" s="43">
        <v>44.37</v>
      </c>
      <c r="V11" s="43">
        <v>14.35</v>
      </c>
      <c r="W11" s="43">
        <v>85.87</v>
      </c>
      <c r="X11" s="43">
        <f t="shared" si="1"/>
        <v>28.12</v>
      </c>
      <c r="Y11" s="43">
        <f t="shared" si="2"/>
        <v>15.8</v>
      </c>
      <c r="Z11" s="43">
        <f t="shared" si="3"/>
        <v>10.9</v>
      </c>
      <c r="AA11" s="43">
        <f t="shared" si="4"/>
        <v>5.99</v>
      </c>
      <c r="AC11" s="38">
        <v>117.407</v>
      </c>
      <c r="AD11" s="38">
        <v>58.91</v>
      </c>
      <c r="AF11" s="56">
        <v>42102</v>
      </c>
      <c r="AG11" s="30">
        <v>0.57999999999999996</v>
      </c>
      <c r="AH11" s="31">
        <v>5.415</v>
      </c>
      <c r="AJ11" s="46" t="e">
        <f t="shared" si="5"/>
        <v>#N/A</v>
      </c>
      <c r="AK11" s="49">
        <v>42100</v>
      </c>
      <c r="AL11" s="50">
        <f t="shared" si="0"/>
        <v>6.29</v>
      </c>
    </row>
    <row r="12" spans="1:38" ht="15" x14ac:dyDescent="0.2">
      <c r="A12" s="44" t="s">
        <v>55</v>
      </c>
      <c r="B12" s="45">
        <v>116.77699999999999</v>
      </c>
      <c r="C12" s="45">
        <v>116.86623076923077</v>
      </c>
      <c r="D12" s="45">
        <v>117.06238461538462</v>
      </c>
      <c r="E12" s="45">
        <v>116.83776923076923</v>
      </c>
      <c r="F12" s="45">
        <v>116.94699999999999</v>
      </c>
      <c r="G12" s="45">
        <v>117.26853846153845</v>
      </c>
      <c r="H12" s="45">
        <v>116.99238461538461</v>
      </c>
      <c r="I12" s="45">
        <v>117.57238461538461</v>
      </c>
      <c r="J12" s="45">
        <v>117.27546153846153</v>
      </c>
      <c r="K12" s="45">
        <v>116.97699999999999</v>
      </c>
      <c r="L12" s="45">
        <v>116.94161538461537</v>
      </c>
      <c r="M12" s="45">
        <v>116.83699999999999</v>
      </c>
      <c r="O12" s="44" t="s">
        <v>55</v>
      </c>
      <c r="P12" s="43">
        <v>6.29</v>
      </c>
      <c r="Q12" s="43">
        <v>10.34</v>
      </c>
      <c r="R12" s="43">
        <v>23.44</v>
      </c>
      <c r="S12" s="43">
        <v>8.91</v>
      </c>
      <c r="T12" s="43">
        <v>15</v>
      </c>
      <c r="U12" s="43">
        <v>44.1</v>
      </c>
      <c r="V12" s="43">
        <v>17.97</v>
      </c>
      <c r="W12" s="43">
        <v>88.81</v>
      </c>
      <c r="X12" s="43">
        <f t="shared" si="1"/>
        <v>43.63</v>
      </c>
      <c r="Y12" s="43">
        <f t="shared" si="2"/>
        <v>15.3</v>
      </c>
      <c r="Z12" s="43">
        <f t="shared" si="3"/>
        <v>12.65</v>
      </c>
      <c r="AA12" s="43">
        <f t="shared" si="4"/>
        <v>5.99</v>
      </c>
      <c r="AC12" s="38">
        <v>117.50700000000001</v>
      </c>
      <c r="AD12" s="38">
        <v>71.63</v>
      </c>
      <c r="AF12" s="56">
        <v>42103</v>
      </c>
      <c r="AG12" s="30">
        <v>0.56999999999999995</v>
      </c>
      <c r="AH12" s="31">
        <v>5.28</v>
      </c>
      <c r="AJ12" s="46">
        <f t="shared" si="5"/>
        <v>8.1430000000000007</v>
      </c>
      <c r="AK12" s="49">
        <v>42101</v>
      </c>
      <c r="AL12" s="50">
        <f t="shared" si="0"/>
        <v>7.23</v>
      </c>
    </row>
    <row r="13" spans="1:38" ht="15" x14ac:dyDescent="0.2">
      <c r="A13" s="44" t="s">
        <v>56</v>
      </c>
      <c r="B13" s="45">
        <v>116.80315384615383</v>
      </c>
      <c r="C13" s="45">
        <v>116.85084615384615</v>
      </c>
      <c r="D13" s="45">
        <v>116.96007692307691</v>
      </c>
      <c r="E13" s="45">
        <v>116.82238461538461</v>
      </c>
      <c r="F13" s="45">
        <v>116.91699999999999</v>
      </c>
      <c r="G13" s="45">
        <v>117.16161538461537</v>
      </c>
      <c r="H13" s="45">
        <v>117.05930769230768</v>
      </c>
      <c r="I13" s="45">
        <v>117.56238461538462</v>
      </c>
      <c r="J13" s="45">
        <v>117.187</v>
      </c>
      <c r="K13" s="45">
        <v>116.967</v>
      </c>
      <c r="L13" s="45">
        <v>116.91699999999999</v>
      </c>
      <c r="M13" s="45">
        <v>116.83699999999999</v>
      </c>
      <c r="O13" s="44" t="s">
        <v>56</v>
      </c>
      <c r="P13" s="43">
        <v>7.23</v>
      </c>
      <c r="Q13" s="43">
        <v>9.57</v>
      </c>
      <c r="R13" s="43">
        <v>15.86</v>
      </c>
      <c r="S13" s="43">
        <v>8.14</v>
      </c>
      <c r="T13" s="43">
        <v>13.04</v>
      </c>
      <c r="U13" s="43">
        <v>32.47</v>
      </c>
      <c r="V13" s="43">
        <v>23.19</v>
      </c>
      <c r="W13" s="43">
        <v>87.07</v>
      </c>
      <c r="X13" s="43">
        <f t="shared" si="1"/>
        <v>34.200000000000003</v>
      </c>
      <c r="Y13" s="43">
        <f t="shared" si="2"/>
        <v>14.49</v>
      </c>
      <c r="Z13" s="43">
        <f t="shared" si="3"/>
        <v>11</v>
      </c>
      <c r="AA13" s="43">
        <f t="shared" si="4"/>
        <v>5.99</v>
      </c>
      <c r="AC13" s="38">
        <v>117.607</v>
      </c>
      <c r="AD13" s="38">
        <v>85.19</v>
      </c>
      <c r="AF13" s="56">
        <v>42104</v>
      </c>
      <c r="AG13" s="30">
        <v>0.56000000000000005</v>
      </c>
      <c r="AH13" s="31">
        <v>4.8879999999999999</v>
      </c>
      <c r="AJ13" s="46">
        <f t="shared" si="5"/>
        <v>5.415</v>
      </c>
      <c r="AK13" s="49">
        <v>42102</v>
      </c>
      <c r="AL13" s="50">
        <f t="shared" si="0"/>
        <v>6.71</v>
      </c>
    </row>
    <row r="14" spans="1:38" ht="15" x14ac:dyDescent="0.2">
      <c r="A14" s="44" t="s">
        <v>57</v>
      </c>
      <c r="B14" s="45">
        <v>116.78853846153845</v>
      </c>
      <c r="C14" s="45">
        <v>116.96546153846153</v>
      </c>
      <c r="D14" s="45">
        <v>116.96546153846153</v>
      </c>
      <c r="E14" s="45">
        <v>116.86161538461538</v>
      </c>
      <c r="F14" s="45">
        <v>116.9246923076923</v>
      </c>
      <c r="G14" s="45">
        <v>117.06853846153845</v>
      </c>
      <c r="H14" s="45">
        <v>117.09546153846154</v>
      </c>
      <c r="I14" s="45">
        <v>117.58161538461538</v>
      </c>
      <c r="J14" s="45">
        <v>117.15546153846154</v>
      </c>
      <c r="K14" s="45">
        <v>116.95699999999999</v>
      </c>
      <c r="L14" s="45">
        <v>116.907</v>
      </c>
      <c r="M14" s="45">
        <v>116.83699999999999</v>
      </c>
      <c r="O14" s="44" t="s">
        <v>57</v>
      </c>
      <c r="P14" s="43">
        <v>6.71</v>
      </c>
      <c r="Q14" s="43">
        <v>16.21</v>
      </c>
      <c r="R14" s="43">
        <v>16.21</v>
      </c>
      <c r="S14" s="43">
        <v>10.11</v>
      </c>
      <c r="T14" s="43">
        <v>13.55</v>
      </c>
      <c r="U14" s="43">
        <v>23.94</v>
      </c>
      <c r="V14" s="43">
        <v>26.14</v>
      </c>
      <c r="W14" s="43">
        <v>90.41</v>
      </c>
      <c r="X14" s="43">
        <f t="shared" si="1"/>
        <v>31.08</v>
      </c>
      <c r="Y14" s="43">
        <f t="shared" si="2"/>
        <v>13.68</v>
      </c>
      <c r="Z14" s="43">
        <f t="shared" si="3"/>
        <v>10.33</v>
      </c>
      <c r="AA14" s="43">
        <f t="shared" si="4"/>
        <v>5.99</v>
      </c>
      <c r="AC14" s="38">
        <v>117.70699999999999</v>
      </c>
      <c r="AD14" s="38">
        <v>99.53</v>
      </c>
      <c r="AF14" s="56">
        <v>42105</v>
      </c>
      <c r="AG14" s="30">
        <v>0.56999999999999995</v>
      </c>
      <c r="AH14" s="31">
        <v>5.5869999999999997</v>
      </c>
      <c r="AJ14" s="46">
        <f t="shared" si="5"/>
        <v>5.28</v>
      </c>
      <c r="AK14" s="49">
        <v>42103</v>
      </c>
      <c r="AL14" s="50">
        <f t="shared" si="0"/>
        <v>6.29</v>
      </c>
    </row>
    <row r="15" spans="1:38" ht="15" x14ac:dyDescent="0.2">
      <c r="A15" s="44" t="s">
        <v>58</v>
      </c>
      <c r="B15" s="45">
        <v>116.77699999999999</v>
      </c>
      <c r="C15" s="45">
        <v>116.95161538461538</v>
      </c>
      <c r="D15" s="45">
        <v>117.0123846153846</v>
      </c>
      <c r="E15" s="45">
        <v>116.89699999999999</v>
      </c>
      <c r="F15" s="45">
        <v>116.97315384615383</v>
      </c>
      <c r="G15" s="45">
        <v>117.03392307692307</v>
      </c>
      <c r="H15" s="45">
        <v>117.16007692307691</v>
      </c>
      <c r="I15" s="45">
        <v>117.46623076923076</v>
      </c>
      <c r="J15" s="45">
        <v>117.12161538461538</v>
      </c>
      <c r="K15" s="45">
        <v>116.95699999999999</v>
      </c>
      <c r="L15" s="45">
        <v>116.89699999999999</v>
      </c>
      <c r="M15" s="45">
        <v>116.82930769230768</v>
      </c>
      <c r="O15" s="44" t="s">
        <v>58</v>
      </c>
      <c r="P15" s="43">
        <v>6.29</v>
      </c>
      <c r="Q15" s="43">
        <v>15.3</v>
      </c>
      <c r="R15" s="43">
        <v>19.36</v>
      </c>
      <c r="S15" s="43">
        <v>11.89</v>
      </c>
      <c r="T15" s="43">
        <v>16.71</v>
      </c>
      <c r="U15" s="43">
        <v>21.12</v>
      </c>
      <c r="V15" s="43">
        <v>32.31</v>
      </c>
      <c r="W15" s="43">
        <v>71.180000000000007</v>
      </c>
      <c r="X15" s="43">
        <f t="shared" si="1"/>
        <v>27.74</v>
      </c>
      <c r="Y15" s="43">
        <f t="shared" si="2"/>
        <v>13.68</v>
      </c>
      <c r="Z15" s="43">
        <f t="shared" si="3"/>
        <v>9.66</v>
      </c>
      <c r="AA15" s="43">
        <f t="shared" si="4"/>
        <v>5.61</v>
      </c>
      <c r="AF15" s="56">
        <v>42110</v>
      </c>
      <c r="AG15" s="30">
        <v>0.56999999999999995</v>
      </c>
      <c r="AH15" s="31">
        <v>5.5519999999999996</v>
      </c>
      <c r="AJ15" s="46">
        <f t="shared" si="5"/>
        <v>4.8879999999999999</v>
      </c>
      <c r="AK15" s="49">
        <v>42104</v>
      </c>
      <c r="AL15" s="50">
        <f t="shared" si="0"/>
        <v>5.93</v>
      </c>
    </row>
    <row r="16" spans="1:38" ht="15" x14ac:dyDescent="0.2">
      <c r="A16" s="44" t="s">
        <v>59</v>
      </c>
      <c r="B16" s="45">
        <v>116.767</v>
      </c>
      <c r="C16" s="45">
        <v>116.86546153846153</v>
      </c>
      <c r="D16" s="45">
        <v>117.07853846153846</v>
      </c>
      <c r="E16" s="45">
        <v>116.92699999999999</v>
      </c>
      <c r="F16" s="45">
        <v>116.99546153846153</v>
      </c>
      <c r="G16" s="45">
        <v>117.03315384615384</v>
      </c>
      <c r="H16" s="45">
        <v>117.60238461538461</v>
      </c>
      <c r="I16" s="45">
        <v>117.42084615384614</v>
      </c>
      <c r="J16" s="45">
        <v>117.127</v>
      </c>
      <c r="K16" s="45">
        <v>116.95699999999999</v>
      </c>
      <c r="L16" s="45">
        <v>116.89699999999999</v>
      </c>
      <c r="M16" s="45">
        <v>116.827</v>
      </c>
      <c r="O16" s="44" t="s">
        <v>59</v>
      </c>
      <c r="P16" s="43">
        <v>5.93</v>
      </c>
      <c r="Q16" s="43">
        <v>10.3</v>
      </c>
      <c r="R16" s="43">
        <v>24.76</v>
      </c>
      <c r="S16" s="43">
        <v>13.7</v>
      </c>
      <c r="T16" s="43">
        <v>18.170000000000002</v>
      </c>
      <c r="U16" s="43">
        <v>21.05</v>
      </c>
      <c r="V16" s="43">
        <v>94.02</v>
      </c>
      <c r="W16" s="43">
        <v>64.19</v>
      </c>
      <c r="X16" s="43">
        <f t="shared" si="1"/>
        <v>28.27</v>
      </c>
      <c r="Y16" s="43">
        <f t="shared" si="2"/>
        <v>13.68</v>
      </c>
      <c r="Z16" s="43">
        <f t="shared" si="3"/>
        <v>9.66</v>
      </c>
      <c r="AA16" s="43">
        <f t="shared" si="4"/>
        <v>5.49</v>
      </c>
      <c r="AF16" s="56">
        <v>42111</v>
      </c>
      <c r="AG16" s="30">
        <v>0.5</v>
      </c>
      <c r="AH16" s="31">
        <v>5.7629999999999999</v>
      </c>
      <c r="AJ16" s="46">
        <f t="shared" si="5"/>
        <v>5.5869999999999997</v>
      </c>
      <c r="AK16" s="49">
        <v>42105</v>
      </c>
      <c r="AL16" s="50">
        <f t="shared" si="0"/>
        <v>6.35</v>
      </c>
    </row>
    <row r="17" spans="1:38" ht="15" x14ac:dyDescent="0.2">
      <c r="A17" s="44" t="s">
        <v>60</v>
      </c>
      <c r="B17" s="45">
        <v>116.77853846153846</v>
      </c>
      <c r="C17" s="45">
        <v>116.89238461538461</v>
      </c>
      <c r="D17" s="45">
        <v>117.00623076923077</v>
      </c>
      <c r="E17" s="45">
        <v>116.88623076923076</v>
      </c>
      <c r="F17" s="45">
        <v>116.95315384615384</v>
      </c>
      <c r="G17" s="45">
        <v>116.99161538461537</v>
      </c>
      <c r="H17" s="45">
        <v>117.27623076923076</v>
      </c>
      <c r="I17" s="45">
        <v>117.45315384615384</v>
      </c>
      <c r="J17" s="45">
        <v>117.09699999999999</v>
      </c>
      <c r="K17" s="45">
        <v>116.94699999999999</v>
      </c>
      <c r="L17" s="45">
        <v>116.89699999999999</v>
      </c>
      <c r="M17" s="45">
        <v>116.827</v>
      </c>
      <c r="O17" s="44" t="s">
        <v>60</v>
      </c>
      <c r="P17" s="43">
        <v>6.35</v>
      </c>
      <c r="Q17" s="43">
        <v>11.66</v>
      </c>
      <c r="R17" s="43">
        <v>18.87</v>
      </c>
      <c r="S17" s="43">
        <v>11.35</v>
      </c>
      <c r="T17" s="43">
        <v>15.4</v>
      </c>
      <c r="U17" s="43">
        <v>17.920000000000002</v>
      </c>
      <c r="V17" s="43">
        <v>45</v>
      </c>
      <c r="W17" s="43">
        <v>69.16</v>
      </c>
      <c r="X17" s="43">
        <f t="shared" si="1"/>
        <v>25.4</v>
      </c>
      <c r="Y17" s="43">
        <f t="shared" si="2"/>
        <v>13.01</v>
      </c>
      <c r="Z17" s="43">
        <f t="shared" si="3"/>
        <v>9.66</v>
      </c>
      <c r="AA17" s="43">
        <f t="shared" si="4"/>
        <v>5.49</v>
      </c>
      <c r="AF17" s="56">
        <v>42112</v>
      </c>
      <c r="AG17" s="30">
        <v>0.64</v>
      </c>
      <c r="AH17" s="31">
        <v>9.1140000000000008</v>
      </c>
      <c r="AJ17" s="46" t="e">
        <f t="shared" si="5"/>
        <v>#N/A</v>
      </c>
      <c r="AK17" s="49">
        <v>42106</v>
      </c>
      <c r="AL17" s="50">
        <f t="shared" si="0"/>
        <v>7.37</v>
      </c>
    </row>
    <row r="18" spans="1:38" ht="15" x14ac:dyDescent="0.2">
      <c r="A18" s="44" t="s">
        <v>61</v>
      </c>
      <c r="B18" s="45">
        <v>116.80699999999999</v>
      </c>
      <c r="C18" s="45">
        <v>117.37007692307692</v>
      </c>
      <c r="D18" s="45">
        <v>117.16623076923076</v>
      </c>
      <c r="E18" s="45">
        <v>116.8423846153846</v>
      </c>
      <c r="F18" s="45">
        <v>116.96315384615384</v>
      </c>
      <c r="G18" s="45">
        <v>117.17315384615384</v>
      </c>
      <c r="H18" s="45">
        <v>117.2846923076923</v>
      </c>
      <c r="I18" s="45">
        <v>117.47853846153845</v>
      </c>
      <c r="J18" s="45">
        <v>117.17699999999999</v>
      </c>
      <c r="K18" s="45">
        <v>116.937</v>
      </c>
      <c r="L18" s="45">
        <v>116.89315384615384</v>
      </c>
      <c r="M18" s="45">
        <v>116.827</v>
      </c>
      <c r="O18" s="44" t="s">
        <v>61</v>
      </c>
      <c r="P18" s="43">
        <v>7.37</v>
      </c>
      <c r="Q18" s="43">
        <v>57.08</v>
      </c>
      <c r="R18" s="43">
        <v>32.92</v>
      </c>
      <c r="S18" s="43">
        <v>9.15</v>
      </c>
      <c r="T18" s="43">
        <v>16.059999999999999</v>
      </c>
      <c r="U18" s="43">
        <v>33.6</v>
      </c>
      <c r="V18" s="43">
        <v>45.98</v>
      </c>
      <c r="W18" s="43">
        <v>73.069999999999993</v>
      </c>
      <c r="X18" s="43">
        <f t="shared" si="1"/>
        <v>33.21</v>
      </c>
      <c r="Y18" s="43">
        <f t="shared" si="2"/>
        <v>12.34</v>
      </c>
      <c r="Z18" s="43">
        <f t="shared" si="3"/>
        <v>9.4</v>
      </c>
      <c r="AA18" s="43">
        <f t="shared" si="4"/>
        <v>5.49</v>
      </c>
      <c r="AF18" s="56">
        <v>42114</v>
      </c>
      <c r="AG18" s="30">
        <v>0.72</v>
      </c>
      <c r="AH18" s="31">
        <v>13.464</v>
      </c>
      <c r="AJ18" s="46" t="e">
        <f t="shared" si="5"/>
        <v>#N/A</v>
      </c>
      <c r="AK18" s="49">
        <v>42107</v>
      </c>
      <c r="AL18" s="50">
        <f t="shared" si="0"/>
        <v>6.65</v>
      </c>
    </row>
    <row r="19" spans="1:38" ht="15" x14ac:dyDescent="0.2">
      <c r="A19" s="44" t="s">
        <v>62</v>
      </c>
      <c r="B19" s="45">
        <v>116.78699999999999</v>
      </c>
      <c r="C19" s="45">
        <v>117.01930769230769</v>
      </c>
      <c r="D19" s="45">
        <v>117.1846923076923</v>
      </c>
      <c r="E19" s="45">
        <v>116.83007692307692</v>
      </c>
      <c r="F19" s="45">
        <v>116.91161538461537</v>
      </c>
      <c r="G19" s="45">
        <v>117.17238461538462</v>
      </c>
      <c r="H19" s="45">
        <v>117.24930769230768</v>
      </c>
      <c r="I19" s="45">
        <v>117.37007692307692</v>
      </c>
      <c r="J19" s="45">
        <v>117.20930769230769</v>
      </c>
      <c r="K19" s="45">
        <v>116.937</v>
      </c>
      <c r="L19" s="45">
        <v>116.907</v>
      </c>
      <c r="M19" s="45">
        <v>116.81699999999999</v>
      </c>
      <c r="O19" s="44" t="s">
        <v>62</v>
      </c>
      <c r="P19" s="43">
        <v>6.65</v>
      </c>
      <c r="Q19" s="43">
        <v>19.920000000000002</v>
      </c>
      <c r="R19" s="43">
        <v>34.74</v>
      </c>
      <c r="S19" s="43">
        <v>8.5299999999999994</v>
      </c>
      <c r="T19" s="43">
        <v>12.69</v>
      </c>
      <c r="U19" s="43">
        <v>33.53</v>
      </c>
      <c r="V19" s="43">
        <v>41.86</v>
      </c>
      <c r="W19" s="43">
        <v>57.08</v>
      </c>
      <c r="X19" s="43">
        <f t="shared" si="1"/>
        <v>36.42</v>
      </c>
      <c r="Y19" s="43">
        <f t="shared" si="2"/>
        <v>12.34</v>
      </c>
      <c r="Z19" s="43">
        <f t="shared" si="3"/>
        <v>10.33</v>
      </c>
      <c r="AA19" s="43">
        <f t="shared" si="4"/>
        <v>5</v>
      </c>
      <c r="AF19" s="56">
        <v>42115</v>
      </c>
      <c r="AG19" s="30">
        <v>0.6</v>
      </c>
      <c r="AH19" s="31">
        <v>7.4850000000000003</v>
      </c>
      <c r="AJ19" s="46" t="e">
        <f t="shared" si="5"/>
        <v>#N/A</v>
      </c>
      <c r="AK19" s="49">
        <v>42108</v>
      </c>
      <c r="AL19" s="50">
        <f t="shared" si="0"/>
        <v>6.29</v>
      </c>
    </row>
    <row r="20" spans="1:38" ht="15" x14ac:dyDescent="0.2">
      <c r="A20" s="44" t="s">
        <v>63</v>
      </c>
      <c r="B20" s="45">
        <v>116.77699999999999</v>
      </c>
      <c r="C20" s="45">
        <v>117.5046923076923</v>
      </c>
      <c r="D20" s="45">
        <v>117.05623076923077</v>
      </c>
      <c r="E20" s="45">
        <v>116.8723846153846</v>
      </c>
      <c r="F20" s="45">
        <v>116.97469230769231</v>
      </c>
      <c r="G20" s="45">
        <v>117.04776923076922</v>
      </c>
      <c r="H20" s="45">
        <v>117.27699999999999</v>
      </c>
      <c r="I20" s="45">
        <v>117.31161538461538</v>
      </c>
      <c r="J20" s="45">
        <v>117.16161538461537</v>
      </c>
      <c r="K20" s="45">
        <v>116.937</v>
      </c>
      <c r="L20" s="45">
        <v>116.89699999999999</v>
      </c>
      <c r="M20" s="45">
        <v>116.81699999999999</v>
      </c>
      <c r="O20" s="44" t="s">
        <v>63</v>
      </c>
      <c r="P20" s="43">
        <v>6.29</v>
      </c>
      <c r="Q20" s="43">
        <v>77.09</v>
      </c>
      <c r="R20" s="43">
        <v>22.94</v>
      </c>
      <c r="S20" s="43">
        <v>10.65</v>
      </c>
      <c r="T20" s="43">
        <v>16.809999999999999</v>
      </c>
      <c r="U20" s="43">
        <v>22.25</v>
      </c>
      <c r="V20" s="43">
        <v>45.09</v>
      </c>
      <c r="W20" s="43">
        <v>49.2</v>
      </c>
      <c r="X20" s="43">
        <f t="shared" si="1"/>
        <v>31.69</v>
      </c>
      <c r="Y20" s="43">
        <f t="shared" si="2"/>
        <v>12.34</v>
      </c>
      <c r="Z20" s="43">
        <f t="shared" si="3"/>
        <v>9.66</v>
      </c>
      <c r="AA20" s="43">
        <f t="shared" si="4"/>
        <v>5</v>
      </c>
      <c r="AF20" s="56">
        <v>42116</v>
      </c>
      <c r="AG20" s="30">
        <v>0.65</v>
      </c>
      <c r="AH20" s="31">
        <v>9.7249999999999996</v>
      </c>
      <c r="AJ20" s="46" t="e">
        <f t="shared" si="5"/>
        <v>#N/A</v>
      </c>
      <c r="AK20" s="49">
        <v>42109</v>
      </c>
      <c r="AL20" s="50">
        <f t="shared" si="0"/>
        <v>6.65</v>
      </c>
    </row>
    <row r="21" spans="1:38" ht="15" x14ac:dyDescent="0.2">
      <c r="A21" s="44" t="s">
        <v>64</v>
      </c>
      <c r="B21" s="45">
        <v>116.78699999999999</v>
      </c>
      <c r="C21" s="45">
        <v>117.22238461538461</v>
      </c>
      <c r="D21" s="45">
        <v>116.997</v>
      </c>
      <c r="E21" s="45">
        <v>116.90546153846154</v>
      </c>
      <c r="F21" s="45">
        <v>116.91469230769231</v>
      </c>
      <c r="G21" s="45">
        <v>117.02623076923076</v>
      </c>
      <c r="H21" s="45">
        <v>117.43930769230769</v>
      </c>
      <c r="I21" s="45">
        <v>117.27315384615385</v>
      </c>
      <c r="J21" s="45">
        <v>117.12007692307692</v>
      </c>
      <c r="K21" s="45">
        <v>116.96315384615384</v>
      </c>
      <c r="L21" s="45">
        <v>116.887</v>
      </c>
      <c r="M21" s="45">
        <v>116.81699999999999</v>
      </c>
      <c r="O21" s="44" t="s">
        <v>64</v>
      </c>
      <c r="P21" s="43">
        <v>6.65</v>
      </c>
      <c r="Q21" s="43">
        <v>38.729999999999997</v>
      </c>
      <c r="R21" s="43">
        <v>18.27</v>
      </c>
      <c r="S21" s="43">
        <v>12.31</v>
      </c>
      <c r="T21" s="43">
        <v>12.89</v>
      </c>
      <c r="U21" s="43">
        <v>20.49</v>
      </c>
      <c r="V21" s="43">
        <v>67.03</v>
      </c>
      <c r="W21" s="43">
        <v>44.64</v>
      </c>
      <c r="X21" s="43">
        <f t="shared" si="1"/>
        <v>27.59</v>
      </c>
      <c r="Y21" s="43">
        <f t="shared" si="2"/>
        <v>14.18</v>
      </c>
      <c r="Z21" s="43">
        <f t="shared" si="3"/>
        <v>8.99</v>
      </c>
      <c r="AA21" s="43">
        <f t="shared" si="4"/>
        <v>5</v>
      </c>
      <c r="AF21" s="56">
        <v>42117</v>
      </c>
      <c r="AG21" s="30">
        <v>0.64</v>
      </c>
      <c r="AH21" s="31">
        <v>8.7940000000000005</v>
      </c>
      <c r="AJ21" s="46">
        <f t="shared" si="5"/>
        <v>5.5519999999999996</v>
      </c>
      <c r="AK21" s="49">
        <v>42110</v>
      </c>
      <c r="AL21" s="50">
        <f t="shared" si="0"/>
        <v>6.29</v>
      </c>
    </row>
    <row r="22" spans="1:38" ht="15" x14ac:dyDescent="0.2">
      <c r="A22" s="44" t="s">
        <v>65</v>
      </c>
      <c r="B22" s="45">
        <v>116.77699999999999</v>
      </c>
      <c r="C22" s="45">
        <v>117.10546153846153</v>
      </c>
      <c r="D22" s="45">
        <v>116.98699999999999</v>
      </c>
      <c r="E22" s="45">
        <v>116.86161538461538</v>
      </c>
      <c r="F22" s="45">
        <v>116.91161538461537</v>
      </c>
      <c r="G22" s="45">
        <v>117.00392307692307</v>
      </c>
      <c r="H22" s="45">
        <v>117.28392307692307</v>
      </c>
      <c r="I22" s="45">
        <v>117.19084615384615</v>
      </c>
      <c r="J22" s="45">
        <v>117.08469230769231</v>
      </c>
      <c r="K22" s="45">
        <v>117.02546153846153</v>
      </c>
      <c r="L22" s="45">
        <v>116.877</v>
      </c>
      <c r="M22" s="45">
        <v>116.81699999999999</v>
      </c>
      <c r="O22" s="44" t="s">
        <v>65</v>
      </c>
      <c r="P22" s="43">
        <v>6.29</v>
      </c>
      <c r="Q22" s="43">
        <v>26.95</v>
      </c>
      <c r="R22" s="43">
        <v>17.61</v>
      </c>
      <c r="S22" s="43">
        <v>10.11</v>
      </c>
      <c r="T22" s="43">
        <v>12.69</v>
      </c>
      <c r="U22" s="43">
        <v>18.72</v>
      </c>
      <c r="V22" s="43">
        <v>45.89</v>
      </c>
      <c r="W22" s="43">
        <v>35.35</v>
      </c>
      <c r="X22" s="43">
        <f t="shared" si="1"/>
        <v>24.28</v>
      </c>
      <c r="Y22" s="43">
        <f t="shared" si="2"/>
        <v>19.23</v>
      </c>
      <c r="Z22" s="43">
        <f t="shared" si="3"/>
        <v>8.32</v>
      </c>
      <c r="AA22" s="43">
        <f t="shared" si="4"/>
        <v>5</v>
      </c>
      <c r="AF22" s="56">
        <v>42118</v>
      </c>
      <c r="AG22" s="30">
        <v>0.57999999999999996</v>
      </c>
      <c r="AH22" s="31">
        <v>6.4340000000000002</v>
      </c>
      <c r="AJ22" s="46">
        <f t="shared" si="5"/>
        <v>5.7629999999999999</v>
      </c>
      <c r="AK22" s="49">
        <v>42111</v>
      </c>
      <c r="AL22" s="50">
        <f t="shared" si="0"/>
        <v>6.68</v>
      </c>
    </row>
    <row r="23" spans="1:38" ht="15" x14ac:dyDescent="0.2">
      <c r="A23" s="44" t="s">
        <v>66</v>
      </c>
      <c r="B23" s="45">
        <v>116.78776923076923</v>
      </c>
      <c r="C23" s="45">
        <v>117.04084615384615</v>
      </c>
      <c r="D23" s="45">
        <v>116.9546923076923</v>
      </c>
      <c r="E23" s="45">
        <v>116.83238461538461</v>
      </c>
      <c r="F23" s="45">
        <v>116.95315384615384</v>
      </c>
      <c r="G23" s="45">
        <v>117.04546153846154</v>
      </c>
      <c r="H23" s="45">
        <v>117.63007692307691</v>
      </c>
      <c r="I23" s="45">
        <v>117.29546153846154</v>
      </c>
      <c r="J23" s="45">
        <v>117.07623076923076</v>
      </c>
      <c r="K23" s="45">
        <v>117.12392307692308</v>
      </c>
      <c r="L23" s="45">
        <v>116.877</v>
      </c>
      <c r="M23" s="45">
        <v>116.80699999999999</v>
      </c>
      <c r="O23" s="44" t="s">
        <v>66</v>
      </c>
      <c r="P23" s="43">
        <v>6.68</v>
      </c>
      <c r="Q23" s="43">
        <v>21.68</v>
      </c>
      <c r="R23" s="43">
        <v>15.5</v>
      </c>
      <c r="S23" s="43">
        <v>8.64</v>
      </c>
      <c r="T23" s="43">
        <v>15.4</v>
      </c>
      <c r="U23" s="43">
        <v>22.06</v>
      </c>
      <c r="V23" s="43">
        <v>99.3</v>
      </c>
      <c r="W23" s="43">
        <v>47.24</v>
      </c>
      <c r="X23" s="43">
        <f t="shared" si="1"/>
        <v>23.52</v>
      </c>
      <c r="Y23" s="43">
        <f t="shared" si="2"/>
        <v>27.97</v>
      </c>
      <c r="Z23" s="43">
        <f t="shared" si="3"/>
        <v>8.32</v>
      </c>
      <c r="AA23" s="43">
        <f t="shared" si="4"/>
        <v>4.5</v>
      </c>
      <c r="AF23" s="56">
        <v>42119</v>
      </c>
      <c r="AG23" s="30">
        <v>0.59</v>
      </c>
      <c r="AH23" s="31">
        <v>7.1959999999999997</v>
      </c>
      <c r="AJ23" s="46">
        <f t="shared" si="5"/>
        <v>9.1140000000000008</v>
      </c>
      <c r="AK23" s="49">
        <v>42112</v>
      </c>
      <c r="AL23" s="50">
        <f t="shared" si="0"/>
        <v>8.8800000000000008</v>
      </c>
    </row>
    <row r="24" spans="1:38" ht="15" x14ac:dyDescent="0.2">
      <c r="A24" s="44" t="s">
        <v>67</v>
      </c>
      <c r="B24" s="45">
        <v>116.83699999999999</v>
      </c>
      <c r="C24" s="45">
        <v>116.94776923076923</v>
      </c>
      <c r="D24" s="45">
        <v>116.92699999999999</v>
      </c>
      <c r="E24" s="45">
        <v>116.83699999999999</v>
      </c>
      <c r="F24" s="45">
        <v>117.03007692307692</v>
      </c>
      <c r="G24" s="45">
        <v>116.98392307692308</v>
      </c>
      <c r="H24" s="45">
        <v>117.36930769230769</v>
      </c>
      <c r="I24" s="45">
        <v>117.35623076923076</v>
      </c>
      <c r="J24" s="45">
        <v>117.07161538461538</v>
      </c>
      <c r="K24" s="45">
        <v>117.02853846153846</v>
      </c>
      <c r="L24" s="45">
        <v>116.86699999999999</v>
      </c>
      <c r="M24" s="45">
        <v>116.80699999999999</v>
      </c>
      <c r="O24" s="44" t="s">
        <v>67</v>
      </c>
      <c r="P24" s="43">
        <v>8.8800000000000008</v>
      </c>
      <c r="Q24" s="43">
        <v>15.05</v>
      </c>
      <c r="R24" s="43">
        <v>13.7</v>
      </c>
      <c r="S24" s="43">
        <v>8.8800000000000008</v>
      </c>
      <c r="T24" s="43">
        <v>20.8</v>
      </c>
      <c r="U24" s="43">
        <v>17.41</v>
      </c>
      <c r="V24" s="43">
        <v>56.98</v>
      </c>
      <c r="W24" s="43">
        <v>55.22</v>
      </c>
      <c r="X24" s="43">
        <f t="shared" si="1"/>
        <v>23.1</v>
      </c>
      <c r="Y24" s="43">
        <f t="shared" si="2"/>
        <v>19.47</v>
      </c>
      <c r="Z24" s="43">
        <f t="shared" si="3"/>
        <v>7.65</v>
      </c>
      <c r="AA24" s="43">
        <f t="shared" si="4"/>
        <v>4.5</v>
      </c>
      <c r="AF24" s="56">
        <v>42121</v>
      </c>
      <c r="AG24" s="30">
        <v>0.56000000000000005</v>
      </c>
      <c r="AH24" s="31">
        <v>5.7069999999999999</v>
      </c>
      <c r="AJ24" s="46" t="e">
        <f t="shared" si="5"/>
        <v>#N/A</v>
      </c>
      <c r="AK24" s="49">
        <v>42113</v>
      </c>
      <c r="AL24" s="50">
        <f t="shared" si="0"/>
        <v>8.41</v>
      </c>
    </row>
    <row r="25" spans="1:38" ht="15" x14ac:dyDescent="0.2">
      <c r="A25" s="44" t="s">
        <v>68</v>
      </c>
      <c r="B25" s="45">
        <v>116.82776923076922</v>
      </c>
      <c r="C25" s="45">
        <v>117.02623076923076</v>
      </c>
      <c r="D25" s="45">
        <v>116.907</v>
      </c>
      <c r="E25" s="45">
        <v>116.83699999999999</v>
      </c>
      <c r="F25" s="45">
        <v>117.04623076923076</v>
      </c>
      <c r="G25" s="45">
        <v>116.95699999999999</v>
      </c>
      <c r="H25" s="45">
        <v>117.27315384615385</v>
      </c>
      <c r="I25" s="45">
        <v>117.41469230769231</v>
      </c>
      <c r="J25" s="45">
        <v>117.06161538461538</v>
      </c>
      <c r="K25" s="45">
        <v>117.01853846153845</v>
      </c>
      <c r="L25" s="45">
        <v>116.8723846153846</v>
      </c>
      <c r="M25" s="45">
        <v>116.80699999999999</v>
      </c>
      <c r="O25" s="44" t="s">
        <v>68</v>
      </c>
      <c r="P25" s="43">
        <v>8.41</v>
      </c>
      <c r="Q25" s="43">
        <v>20.49</v>
      </c>
      <c r="R25" s="43">
        <v>12.39</v>
      </c>
      <c r="S25" s="43">
        <v>8.8800000000000008</v>
      </c>
      <c r="T25" s="43">
        <v>22.12</v>
      </c>
      <c r="U25" s="43">
        <v>15.65</v>
      </c>
      <c r="V25" s="43">
        <v>44.64</v>
      </c>
      <c r="W25" s="43">
        <v>63.24</v>
      </c>
      <c r="X25" s="43">
        <f t="shared" si="1"/>
        <v>22.2</v>
      </c>
      <c r="Y25" s="43">
        <f t="shared" si="2"/>
        <v>18.66</v>
      </c>
      <c r="Z25" s="43">
        <f t="shared" si="3"/>
        <v>8.01</v>
      </c>
      <c r="AA25" s="43">
        <f t="shared" si="4"/>
        <v>4.5</v>
      </c>
      <c r="AF25" s="56">
        <v>42122</v>
      </c>
      <c r="AG25" s="35">
        <v>0.62</v>
      </c>
      <c r="AH25" s="36">
        <v>7.9820000000000002</v>
      </c>
      <c r="AJ25" s="46">
        <f t="shared" si="5"/>
        <v>13.464</v>
      </c>
      <c r="AK25" s="49">
        <v>42114</v>
      </c>
      <c r="AL25" s="50">
        <f t="shared" si="0"/>
        <v>12.39</v>
      </c>
    </row>
    <row r="26" spans="1:38" ht="15" x14ac:dyDescent="0.2">
      <c r="A26" s="44" t="s">
        <v>69</v>
      </c>
      <c r="B26" s="45">
        <v>116.907</v>
      </c>
      <c r="C26" s="45">
        <v>117.20853846153845</v>
      </c>
      <c r="D26" s="45">
        <v>116.89699999999999</v>
      </c>
      <c r="E26" s="45">
        <v>116.827</v>
      </c>
      <c r="F26" s="45">
        <v>116.98084615384614</v>
      </c>
      <c r="G26" s="45">
        <v>116.937</v>
      </c>
      <c r="H26" s="45">
        <v>117.21623076923076</v>
      </c>
      <c r="I26" s="45">
        <v>117.28546153846153</v>
      </c>
      <c r="J26" s="45">
        <v>117.03699999999999</v>
      </c>
      <c r="K26" s="45">
        <v>116.967</v>
      </c>
      <c r="L26" s="45">
        <v>116.877</v>
      </c>
      <c r="M26" s="45">
        <v>116.797</v>
      </c>
      <c r="O26" s="44" t="s">
        <v>69</v>
      </c>
      <c r="P26" s="43">
        <v>12.39</v>
      </c>
      <c r="Q26" s="43">
        <v>37.119999999999997</v>
      </c>
      <c r="R26" s="43">
        <v>11.89</v>
      </c>
      <c r="S26" s="43">
        <v>8.3699999999999992</v>
      </c>
      <c r="T26" s="43">
        <v>17.21</v>
      </c>
      <c r="U26" s="43">
        <v>14.35</v>
      </c>
      <c r="V26" s="43">
        <v>38.01</v>
      </c>
      <c r="W26" s="43">
        <v>46.07</v>
      </c>
      <c r="X26" s="43">
        <f t="shared" si="1"/>
        <v>20.16</v>
      </c>
      <c r="Y26" s="43">
        <f t="shared" si="2"/>
        <v>14.49</v>
      </c>
      <c r="Z26" s="43">
        <f t="shared" si="3"/>
        <v>8.32</v>
      </c>
      <c r="AA26" s="43">
        <f t="shared" si="4"/>
        <v>4.01</v>
      </c>
      <c r="AF26" s="56">
        <v>42123</v>
      </c>
      <c r="AG26" s="30">
        <v>0.59</v>
      </c>
      <c r="AH26" s="31">
        <v>7.1710000000000003</v>
      </c>
      <c r="AJ26" s="46">
        <f t="shared" si="5"/>
        <v>7.4850000000000003</v>
      </c>
      <c r="AK26" s="49">
        <v>42115</v>
      </c>
      <c r="AL26" s="50">
        <f t="shared" si="0"/>
        <v>7.45</v>
      </c>
    </row>
    <row r="27" spans="1:38" ht="15" x14ac:dyDescent="0.2">
      <c r="A27" s="44" t="s">
        <v>70</v>
      </c>
      <c r="B27" s="45">
        <v>116.80853846153846</v>
      </c>
      <c r="C27" s="45">
        <v>117.20007692307692</v>
      </c>
      <c r="D27" s="45">
        <v>116.877</v>
      </c>
      <c r="E27" s="45">
        <v>116.86084615384615</v>
      </c>
      <c r="F27" s="45">
        <v>116.92853846153845</v>
      </c>
      <c r="G27" s="45">
        <v>116.997</v>
      </c>
      <c r="H27" s="45">
        <v>117.15853846153846</v>
      </c>
      <c r="I27" s="45">
        <v>117.23161538461538</v>
      </c>
      <c r="J27" s="45">
        <v>117.02699999999999</v>
      </c>
      <c r="K27" s="45">
        <v>116.95699999999999</v>
      </c>
      <c r="L27" s="45">
        <v>116.86699999999999</v>
      </c>
      <c r="M27" s="45">
        <v>116.797</v>
      </c>
      <c r="O27" s="44" t="s">
        <v>70</v>
      </c>
      <c r="P27" s="43">
        <v>7.45</v>
      </c>
      <c r="Q27" s="43">
        <v>36.26</v>
      </c>
      <c r="R27" s="43">
        <v>10.88</v>
      </c>
      <c r="S27" s="43">
        <v>10.07</v>
      </c>
      <c r="T27" s="43">
        <v>13.8</v>
      </c>
      <c r="U27" s="43">
        <v>18.27</v>
      </c>
      <c r="V27" s="43">
        <v>32.159999999999997</v>
      </c>
      <c r="W27" s="43">
        <v>39.81</v>
      </c>
      <c r="X27" s="43">
        <f t="shared" si="1"/>
        <v>19.350000000000001</v>
      </c>
      <c r="Y27" s="43">
        <f t="shared" si="2"/>
        <v>13.68</v>
      </c>
      <c r="Z27" s="43">
        <f t="shared" si="3"/>
        <v>7.65</v>
      </c>
      <c r="AA27" s="43">
        <f t="shared" si="4"/>
        <v>4.01</v>
      </c>
      <c r="AF27" s="56">
        <v>42124</v>
      </c>
      <c r="AG27" s="30">
        <v>0.6</v>
      </c>
      <c r="AH27" s="31">
        <v>7.976</v>
      </c>
      <c r="AJ27" s="46">
        <f t="shared" si="5"/>
        <v>9.7249999999999996</v>
      </c>
      <c r="AK27" s="49">
        <v>42116</v>
      </c>
      <c r="AL27" s="50">
        <f t="shared" si="0"/>
        <v>10.029999999999999</v>
      </c>
    </row>
    <row r="28" spans="1:38" ht="15" x14ac:dyDescent="0.2">
      <c r="A28" s="44" t="s">
        <v>71</v>
      </c>
      <c r="B28" s="45">
        <v>116.86007692307692</v>
      </c>
      <c r="C28" s="45">
        <v>117.06315384615384</v>
      </c>
      <c r="D28" s="45">
        <v>116.85930769230768</v>
      </c>
      <c r="E28" s="45">
        <v>116.86699999999999</v>
      </c>
      <c r="F28" s="45">
        <v>116.98392307692308</v>
      </c>
      <c r="G28" s="45">
        <v>117.47238461538461</v>
      </c>
      <c r="H28" s="45">
        <v>117.12546153846154</v>
      </c>
      <c r="I28" s="45">
        <v>117.24007692307691</v>
      </c>
      <c r="J28" s="45">
        <v>117.017</v>
      </c>
      <c r="K28" s="45">
        <v>116.9523846153846</v>
      </c>
      <c r="L28" s="45">
        <v>116.857</v>
      </c>
      <c r="M28" s="45">
        <v>116.797</v>
      </c>
      <c r="O28" s="44" t="s">
        <v>71</v>
      </c>
      <c r="P28" s="43">
        <v>10.029999999999999</v>
      </c>
      <c r="Q28" s="43">
        <v>23.5</v>
      </c>
      <c r="R28" s="43">
        <v>10</v>
      </c>
      <c r="S28" s="43">
        <v>10.38</v>
      </c>
      <c r="T28" s="43">
        <v>17.41</v>
      </c>
      <c r="U28" s="43">
        <v>72.12</v>
      </c>
      <c r="V28" s="43">
        <v>28.9</v>
      </c>
      <c r="W28" s="43">
        <v>40.79</v>
      </c>
      <c r="X28" s="43">
        <f t="shared" si="1"/>
        <v>18.54</v>
      </c>
      <c r="Y28" s="43">
        <f t="shared" si="2"/>
        <v>13.37</v>
      </c>
      <c r="Z28" s="43">
        <f t="shared" si="3"/>
        <v>6.98</v>
      </c>
      <c r="AA28" s="43">
        <f t="shared" si="4"/>
        <v>4.01</v>
      </c>
      <c r="AF28" s="56">
        <v>42126</v>
      </c>
      <c r="AG28" s="30">
        <v>0.64</v>
      </c>
      <c r="AH28" s="31">
        <v>9.1240000000000006</v>
      </c>
      <c r="AJ28" s="46">
        <f t="shared" si="5"/>
        <v>8.7940000000000005</v>
      </c>
      <c r="AK28" s="49">
        <v>42117</v>
      </c>
      <c r="AL28" s="50">
        <f t="shared" si="0"/>
        <v>8.1</v>
      </c>
    </row>
    <row r="29" spans="1:38" ht="15" x14ac:dyDescent="0.2">
      <c r="A29" s="44" t="s">
        <v>72</v>
      </c>
      <c r="B29" s="45">
        <v>116.82161538461538</v>
      </c>
      <c r="C29" s="45">
        <v>116.98853846153845</v>
      </c>
      <c r="D29" s="45">
        <v>116.857</v>
      </c>
      <c r="E29" s="45">
        <v>116.827</v>
      </c>
      <c r="F29" s="45">
        <v>116.93776923076922</v>
      </c>
      <c r="G29" s="45">
        <v>117.14623076923077</v>
      </c>
      <c r="H29" s="45">
        <v>117.11776923076923</v>
      </c>
      <c r="I29" s="45">
        <v>117.43546153846154</v>
      </c>
      <c r="J29" s="45">
        <v>117.017</v>
      </c>
      <c r="K29" s="45">
        <v>116.95699999999999</v>
      </c>
      <c r="L29" s="45">
        <v>116.857</v>
      </c>
      <c r="M29" s="45">
        <v>116.797</v>
      </c>
      <c r="O29" s="44" t="s">
        <v>72</v>
      </c>
      <c r="P29" s="43">
        <v>8.1</v>
      </c>
      <c r="Q29" s="43">
        <v>17.71</v>
      </c>
      <c r="R29" s="43">
        <v>9.8800000000000008</v>
      </c>
      <c r="S29" s="43">
        <v>8.3699999999999992</v>
      </c>
      <c r="T29" s="43">
        <v>14.4</v>
      </c>
      <c r="U29" s="43">
        <v>30.95</v>
      </c>
      <c r="V29" s="43">
        <v>28.14</v>
      </c>
      <c r="W29" s="43">
        <v>66.44</v>
      </c>
      <c r="X29" s="43">
        <f t="shared" si="1"/>
        <v>18.54</v>
      </c>
      <c r="Y29" s="43">
        <f t="shared" si="2"/>
        <v>13.68</v>
      </c>
      <c r="Z29" s="43">
        <f t="shared" si="3"/>
        <v>6.98</v>
      </c>
      <c r="AA29" s="43">
        <f t="shared" si="4"/>
        <v>4.01</v>
      </c>
      <c r="AF29" s="56">
        <v>42130</v>
      </c>
      <c r="AG29" s="30">
        <v>0.67</v>
      </c>
      <c r="AH29" s="31">
        <v>10.696</v>
      </c>
      <c r="AJ29" s="46">
        <f t="shared" si="5"/>
        <v>6.4340000000000002</v>
      </c>
      <c r="AK29" s="49">
        <v>42118</v>
      </c>
      <c r="AL29" s="50">
        <f t="shared" si="0"/>
        <v>6.73</v>
      </c>
    </row>
    <row r="30" spans="1:38" ht="15" x14ac:dyDescent="0.2">
      <c r="A30" s="44" t="s">
        <v>73</v>
      </c>
      <c r="B30" s="45">
        <v>116.78930769230769</v>
      </c>
      <c r="C30" s="45">
        <v>116.94776923076923</v>
      </c>
      <c r="D30" s="45">
        <v>116.84699999999999</v>
      </c>
      <c r="E30" s="45">
        <v>116.88238461538461</v>
      </c>
      <c r="F30" s="45">
        <v>116.97161538461538</v>
      </c>
      <c r="G30" s="45">
        <v>117.08776923076923</v>
      </c>
      <c r="H30" s="45">
        <v>117.09007692307692</v>
      </c>
      <c r="I30" s="45">
        <v>117.32853846153846</v>
      </c>
      <c r="J30" s="45">
        <v>117.00699999999999</v>
      </c>
      <c r="K30" s="45">
        <v>116.937</v>
      </c>
      <c r="L30" s="45">
        <v>116.857</v>
      </c>
      <c r="M30" s="45">
        <v>116.78699999999999</v>
      </c>
      <c r="O30" s="44" t="s">
        <v>73</v>
      </c>
      <c r="P30" s="43">
        <v>6.73</v>
      </c>
      <c r="Q30" s="43">
        <v>15.05</v>
      </c>
      <c r="R30" s="43">
        <v>9.3800000000000008</v>
      </c>
      <c r="S30" s="43">
        <v>11.15</v>
      </c>
      <c r="T30" s="43">
        <v>16.61</v>
      </c>
      <c r="U30" s="43">
        <v>25.51</v>
      </c>
      <c r="V30" s="43">
        <v>25.7</v>
      </c>
      <c r="W30" s="43">
        <v>51.48</v>
      </c>
      <c r="X30" s="43">
        <f t="shared" si="1"/>
        <v>17.73</v>
      </c>
      <c r="Y30" s="43">
        <f t="shared" si="2"/>
        <v>12.34</v>
      </c>
      <c r="Z30" s="43">
        <f t="shared" si="3"/>
        <v>6.98</v>
      </c>
      <c r="AA30" s="43">
        <f t="shared" si="4"/>
        <v>3.51</v>
      </c>
      <c r="AF30" s="56">
        <v>42131</v>
      </c>
      <c r="AG30" s="30">
        <v>0.64</v>
      </c>
      <c r="AH30" s="31">
        <v>9.2750000000000004</v>
      </c>
      <c r="AJ30" s="46">
        <f t="shared" si="5"/>
        <v>7.1959999999999997</v>
      </c>
      <c r="AK30" s="49">
        <v>42119</v>
      </c>
      <c r="AL30" s="50">
        <f t="shared" si="0"/>
        <v>7.09</v>
      </c>
    </row>
    <row r="31" spans="1:38" ht="15" x14ac:dyDescent="0.2">
      <c r="A31" s="44" t="s">
        <v>74</v>
      </c>
      <c r="B31" s="45">
        <v>116.79930769230769</v>
      </c>
      <c r="C31" s="45">
        <v>116.94546153846153</v>
      </c>
      <c r="D31" s="45">
        <v>116.84699999999999</v>
      </c>
      <c r="E31" s="45">
        <v>116.87084615384614</v>
      </c>
      <c r="F31" s="45">
        <v>117.02392307692307</v>
      </c>
      <c r="G31" s="45">
        <v>117.00853846153845</v>
      </c>
      <c r="H31" s="45">
        <v>117.20546153846153</v>
      </c>
      <c r="I31" s="45">
        <v>117.25776923076923</v>
      </c>
      <c r="J31" s="45">
        <v>117.42853846153845</v>
      </c>
      <c r="K31" s="45">
        <v>116.92699999999999</v>
      </c>
      <c r="L31" s="45">
        <v>116.857</v>
      </c>
      <c r="M31" s="45">
        <v>116.78699999999999</v>
      </c>
      <c r="O31" s="44" t="s">
        <v>74</v>
      </c>
      <c r="P31" s="43">
        <v>7.09</v>
      </c>
      <c r="Q31" s="43">
        <v>14.9</v>
      </c>
      <c r="R31" s="43">
        <v>9.3800000000000008</v>
      </c>
      <c r="S31" s="43">
        <v>10.58</v>
      </c>
      <c r="T31" s="43">
        <v>20.3</v>
      </c>
      <c r="U31" s="43">
        <v>19.05</v>
      </c>
      <c r="V31" s="43">
        <v>36.79</v>
      </c>
      <c r="W31" s="43">
        <v>42.85</v>
      </c>
      <c r="X31" s="43">
        <f t="shared" si="1"/>
        <v>61.65</v>
      </c>
      <c r="Y31" s="43">
        <f t="shared" si="2"/>
        <v>11.67</v>
      </c>
      <c r="Z31" s="43">
        <f t="shared" si="3"/>
        <v>6.98</v>
      </c>
      <c r="AA31" s="43">
        <f t="shared" si="4"/>
        <v>3.51</v>
      </c>
      <c r="AF31" s="56">
        <v>42133</v>
      </c>
      <c r="AG31" s="30">
        <v>0.73</v>
      </c>
      <c r="AH31" s="31">
        <v>13.362</v>
      </c>
      <c r="AJ31" s="46" t="e">
        <f t="shared" si="5"/>
        <v>#N/A</v>
      </c>
      <c r="AK31" s="49">
        <v>42120</v>
      </c>
      <c r="AL31" s="50">
        <f t="shared" si="0"/>
        <v>6.4</v>
      </c>
    </row>
    <row r="32" spans="1:38" ht="15" x14ac:dyDescent="0.2">
      <c r="A32" s="44" t="s">
        <v>75</v>
      </c>
      <c r="B32" s="45">
        <v>116.78007692307692</v>
      </c>
      <c r="C32" s="45">
        <v>116.887</v>
      </c>
      <c r="D32" s="45">
        <v>116.827</v>
      </c>
      <c r="E32" s="45">
        <v>116.90084615384615</v>
      </c>
      <c r="F32" s="45">
        <v>116.94930769230768</v>
      </c>
      <c r="G32" s="45">
        <v>116.97161538461538</v>
      </c>
      <c r="H32" s="45">
        <v>117.13238461538461</v>
      </c>
      <c r="I32" s="45">
        <v>117.2046923076923</v>
      </c>
      <c r="J32" s="45">
        <v>117.1546923076923</v>
      </c>
      <c r="K32" s="45">
        <v>116.93315384615384</v>
      </c>
      <c r="L32" s="45">
        <v>116.857</v>
      </c>
      <c r="M32" s="45">
        <v>116.78699999999999</v>
      </c>
      <c r="O32" s="44" t="s">
        <v>75</v>
      </c>
      <c r="P32" s="43">
        <v>6.4</v>
      </c>
      <c r="Q32" s="43">
        <v>11.39</v>
      </c>
      <c r="R32" s="43">
        <v>8.3699999999999992</v>
      </c>
      <c r="S32" s="43">
        <v>12.08</v>
      </c>
      <c r="T32" s="43">
        <v>15.15</v>
      </c>
      <c r="U32" s="43">
        <v>16.61</v>
      </c>
      <c r="V32" s="43">
        <v>29.58</v>
      </c>
      <c r="W32" s="43">
        <v>36.71</v>
      </c>
      <c r="X32" s="43">
        <f t="shared" si="1"/>
        <v>31.01</v>
      </c>
      <c r="Y32" s="43">
        <f t="shared" si="2"/>
        <v>12.08</v>
      </c>
      <c r="Z32" s="43">
        <f t="shared" si="3"/>
        <v>6.98</v>
      </c>
      <c r="AA32" s="43">
        <f t="shared" si="4"/>
        <v>3.51</v>
      </c>
      <c r="AF32" s="56">
        <v>42135</v>
      </c>
      <c r="AG32" s="35">
        <v>0.71</v>
      </c>
      <c r="AH32" s="36">
        <v>12.88</v>
      </c>
      <c r="AJ32" s="46">
        <f t="shared" si="5"/>
        <v>5.7069999999999999</v>
      </c>
      <c r="AK32" s="49">
        <v>42121</v>
      </c>
      <c r="AL32" s="50">
        <f t="shared" si="0"/>
        <v>6.96</v>
      </c>
    </row>
    <row r="33" spans="1:38" ht="15" x14ac:dyDescent="0.2">
      <c r="A33" s="44" t="s">
        <v>76</v>
      </c>
      <c r="B33" s="45">
        <v>116.79546153846154</v>
      </c>
      <c r="C33" s="45">
        <v>116.8723846153846</v>
      </c>
      <c r="D33" s="45">
        <v>116.827</v>
      </c>
      <c r="E33" s="45">
        <v>116.86238461538461</v>
      </c>
      <c r="F33" s="45">
        <v>116.95853846153845</v>
      </c>
      <c r="G33" s="45">
        <v>116.95699999999999</v>
      </c>
      <c r="H33" s="45">
        <v>117.17392307692307</v>
      </c>
      <c r="I33" s="45">
        <v>117.19084615384615</v>
      </c>
      <c r="J33" s="45">
        <v>117.077</v>
      </c>
      <c r="K33" s="45">
        <v>116.93392307692307</v>
      </c>
      <c r="L33" s="45">
        <v>116.857</v>
      </c>
      <c r="M33" s="45">
        <v>116.78699999999999</v>
      </c>
      <c r="O33" s="44" t="s">
        <v>76</v>
      </c>
      <c r="P33" s="43">
        <v>6.96</v>
      </c>
      <c r="Q33" s="43">
        <v>10.65</v>
      </c>
      <c r="R33" s="43">
        <v>8.3699999999999992</v>
      </c>
      <c r="S33" s="43">
        <v>10.15</v>
      </c>
      <c r="T33" s="43">
        <v>15.76</v>
      </c>
      <c r="U33" s="43">
        <v>15.65</v>
      </c>
      <c r="V33" s="43">
        <v>33.68</v>
      </c>
      <c r="W33" s="43">
        <v>35.35</v>
      </c>
      <c r="X33" s="43">
        <f t="shared" si="1"/>
        <v>23.59</v>
      </c>
      <c r="Y33" s="43">
        <f t="shared" si="2"/>
        <v>12.13</v>
      </c>
      <c r="Z33" s="43">
        <f t="shared" si="3"/>
        <v>6.98</v>
      </c>
      <c r="AA33" s="43">
        <f t="shared" si="4"/>
        <v>3.51</v>
      </c>
      <c r="AF33" s="56">
        <v>42137</v>
      </c>
      <c r="AG33" s="30">
        <v>0.78</v>
      </c>
      <c r="AH33" s="31">
        <v>17.056999999999999</v>
      </c>
      <c r="AJ33" s="46">
        <f t="shared" si="5"/>
        <v>7.9820000000000002</v>
      </c>
      <c r="AK33" s="49">
        <v>42122</v>
      </c>
      <c r="AL33" s="50">
        <f t="shared" si="0"/>
        <v>9.3800000000000008</v>
      </c>
    </row>
    <row r="34" spans="1:38" ht="15" x14ac:dyDescent="0.2">
      <c r="A34" s="44" t="s">
        <v>77</v>
      </c>
      <c r="B34" s="45">
        <v>116.84699999999999</v>
      </c>
      <c r="C34" s="45">
        <v>116.857</v>
      </c>
      <c r="D34" s="45">
        <v>116.81699999999999</v>
      </c>
      <c r="E34" s="45">
        <v>116.84699999999999</v>
      </c>
      <c r="F34" s="45">
        <v>116.90392307692306</v>
      </c>
      <c r="G34" s="45">
        <v>116.95853846153845</v>
      </c>
      <c r="H34" s="45">
        <v>117.11238461538461</v>
      </c>
      <c r="I34" s="45">
        <v>117.16315384615383</v>
      </c>
      <c r="J34" s="45">
        <v>117.08315384615383</v>
      </c>
      <c r="K34" s="45">
        <v>116.92699999999999</v>
      </c>
      <c r="L34" s="45">
        <v>116.85776923076922</v>
      </c>
      <c r="M34" s="45">
        <v>116.78699999999999</v>
      </c>
      <c r="O34" s="44" t="s">
        <v>77</v>
      </c>
      <c r="P34" s="43">
        <v>9.3800000000000008</v>
      </c>
      <c r="Q34" s="43">
        <v>9.8800000000000008</v>
      </c>
      <c r="R34" s="43">
        <v>7.87</v>
      </c>
      <c r="S34" s="43">
        <v>9.3800000000000008</v>
      </c>
      <c r="T34" s="43">
        <v>12.24</v>
      </c>
      <c r="U34" s="43">
        <v>15.76</v>
      </c>
      <c r="V34" s="43">
        <v>27.61</v>
      </c>
      <c r="W34" s="43">
        <v>32.619999999999997</v>
      </c>
      <c r="X34" s="43">
        <f t="shared" si="1"/>
        <v>24.14</v>
      </c>
      <c r="Y34" s="43">
        <f t="shared" si="2"/>
        <v>11.67</v>
      </c>
      <c r="Z34" s="43">
        <f t="shared" si="3"/>
        <v>7.03</v>
      </c>
      <c r="AA34" s="43">
        <f t="shared" si="4"/>
        <v>3.51</v>
      </c>
      <c r="AF34" s="56">
        <v>42138</v>
      </c>
      <c r="AG34" s="30">
        <v>1.44</v>
      </c>
      <c r="AH34" s="31">
        <v>106.11799999999999</v>
      </c>
      <c r="AJ34" s="46">
        <f t="shared" si="5"/>
        <v>7.1710000000000003</v>
      </c>
      <c r="AK34" s="49">
        <v>42123</v>
      </c>
      <c r="AL34" s="50">
        <f t="shared" si="0"/>
        <v>7.01</v>
      </c>
    </row>
    <row r="35" spans="1:38" ht="15" x14ac:dyDescent="0.2">
      <c r="A35" s="44" t="s">
        <v>78</v>
      </c>
      <c r="B35" s="45">
        <v>116.797</v>
      </c>
      <c r="C35" s="45">
        <v>116.85930769230768</v>
      </c>
      <c r="D35" s="45">
        <v>116.81699999999999</v>
      </c>
      <c r="E35" s="45">
        <v>116.83930769230768</v>
      </c>
      <c r="F35" s="45">
        <v>116.92776923076923</v>
      </c>
      <c r="G35" s="45">
        <v>116.95776923076923</v>
      </c>
      <c r="H35" s="45">
        <v>117.09546153846154</v>
      </c>
      <c r="I35" s="45">
        <v>117.20776923076923</v>
      </c>
      <c r="J35" s="45">
        <v>117.09161538461538</v>
      </c>
      <c r="K35" s="45">
        <v>117.00007692307692</v>
      </c>
      <c r="L35" s="45">
        <v>116.857</v>
      </c>
      <c r="M35" s="45">
        <v>116.78699999999999</v>
      </c>
      <c r="O35" s="44" t="s">
        <v>78</v>
      </c>
      <c r="P35" s="43">
        <v>7.01</v>
      </c>
      <c r="Q35" s="43">
        <v>10</v>
      </c>
      <c r="R35" s="43">
        <v>7.87</v>
      </c>
      <c r="S35" s="43">
        <v>8.99</v>
      </c>
      <c r="T35" s="43">
        <v>13.75</v>
      </c>
      <c r="U35" s="43">
        <v>15.71</v>
      </c>
      <c r="V35" s="43">
        <v>26.14</v>
      </c>
      <c r="W35" s="43">
        <v>37.03</v>
      </c>
      <c r="X35" s="43">
        <f t="shared" si="1"/>
        <v>24.91</v>
      </c>
      <c r="Y35" s="43">
        <f t="shared" si="2"/>
        <v>17.170000000000002</v>
      </c>
      <c r="Z35" s="43">
        <f t="shared" si="3"/>
        <v>6.98</v>
      </c>
      <c r="AA35" s="43">
        <f t="shared" si="4"/>
        <v>3.51</v>
      </c>
      <c r="AF35" s="56">
        <v>42139</v>
      </c>
      <c r="AG35" s="30">
        <v>0.95</v>
      </c>
      <c r="AH35" s="31">
        <v>28.513999999999999</v>
      </c>
      <c r="AJ35" s="46">
        <f t="shared" si="5"/>
        <v>7.976</v>
      </c>
      <c r="AK35" s="49">
        <v>42124</v>
      </c>
      <c r="AL35" s="50">
        <f t="shared" si="0"/>
        <v>9.8000000000000007</v>
      </c>
    </row>
    <row r="36" spans="1:38" ht="15" x14ac:dyDescent="0.2">
      <c r="A36" s="44" t="s">
        <v>79</v>
      </c>
      <c r="B36" s="45">
        <v>116.85546153846153</v>
      </c>
      <c r="C36" s="45">
        <v>116.85315384615384</v>
      </c>
      <c r="D36" s="45">
        <v>116.81699999999999</v>
      </c>
      <c r="E36" s="45">
        <v>116.99853846153846</v>
      </c>
      <c r="F36" s="45">
        <v>117.09546153846154</v>
      </c>
      <c r="G36" s="45">
        <v>117.04623076923076</v>
      </c>
      <c r="H36" s="45">
        <v>117.06161538461538</v>
      </c>
      <c r="I36" s="45">
        <v>117.26776923076922</v>
      </c>
      <c r="J36" s="45">
        <v>117.047</v>
      </c>
      <c r="K36" s="45">
        <v>116.92699999999999</v>
      </c>
      <c r="L36" s="45"/>
      <c r="M36" s="45">
        <v>116.77699999999999</v>
      </c>
      <c r="O36" s="44" t="s">
        <v>79</v>
      </c>
      <c r="P36" s="43">
        <v>9.8000000000000007</v>
      </c>
      <c r="Q36" s="43">
        <v>9.69</v>
      </c>
      <c r="R36" s="43">
        <v>7.87</v>
      </c>
      <c r="S36" s="43">
        <v>18.37</v>
      </c>
      <c r="T36" s="43">
        <v>26.14</v>
      </c>
      <c r="U36" s="43">
        <v>22.12</v>
      </c>
      <c r="V36" s="43">
        <v>23.38</v>
      </c>
      <c r="W36" s="43">
        <v>44.01</v>
      </c>
      <c r="X36" s="43">
        <f t="shared" si="1"/>
        <v>20.97</v>
      </c>
      <c r="Y36" s="43">
        <f t="shared" si="2"/>
        <v>11.67</v>
      </c>
      <c r="Z36" s="43" t="e">
        <f t="shared" si="3"/>
        <v>#N/A</v>
      </c>
      <c r="AA36" s="43">
        <f t="shared" si="4"/>
        <v>3.02</v>
      </c>
      <c r="AF36" s="56">
        <v>42140</v>
      </c>
      <c r="AG36" s="30">
        <v>0.86</v>
      </c>
      <c r="AH36" s="31">
        <v>23.564</v>
      </c>
      <c r="AJ36" s="46" t="e">
        <f t="shared" si="5"/>
        <v>#N/A</v>
      </c>
      <c r="AK36" s="49">
        <v>42125</v>
      </c>
      <c r="AL36" s="50">
        <f t="shared" ref="AL36:AL66" si="6">Q7</f>
        <v>11.69</v>
      </c>
    </row>
    <row r="37" spans="1:38" ht="15" x14ac:dyDescent="0.2">
      <c r="A37" s="44" t="s">
        <v>80</v>
      </c>
      <c r="B37" s="45"/>
      <c r="C37" s="45">
        <v>116.83699999999999</v>
      </c>
      <c r="D37" s="45"/>
      <c r="E37" s="45">
        <v>117.01084615384615</v>
      </c>
      <c r="F37" s="45">
        <v>117.0046923076923</v>
      </c>
      <c r="G37" s="45"/>
      <c r="H37" s="45">
        <v>117.05699999999999</v>
      </c>
      <c r="I37" s="45"/>
      <c r="J37" s="45">
        <v>117.02699999999999</v>
      </c>
      <c r="K37" s="45">
        <v>116.91699999999999</v>
      </c>
      <c r="L37" s="45"/>
      <c r="M37" s="45">
        <v>116.77699999999999</v>
      </c>
      <c r="O37" s="44" t="s">
        <v>80</v>
      </c>
      <c r="P37" s="43" t="e">
        <v>#N/A</v>
      </c>
      <c r="Q37" s="43">
        <v>8.8800000000000008</v>
      </c>
      <c r="R37" s="43" t="e">
        <v>#N/A</v>
      </c>
      <c r="S37" s="43">
        <v>19.23</v>
      </c>
      <c r="T37" s="43">
        <v>18.77</v>
      </c>
      <c r="U37" s="43" t="e">
        <v>#N/A</v>
      </c>
      <c r="V37" s="43">
        <v>23</v>
      </c>
      <c r="W37" s="43" t="e">
        <v>#N/A</v>
      </c>
      <c r="X37" s="43">
        <f t="shared" si="1"/>
        <v>19.350000000000001</v>
      </c>
      <c r="Y37" s="43">
        <f t="shared" si="2"/>
        <v>11</v>
      </c>
      <c r="Z37" s="43" t="e">
        <f t="shared" si="3"/>
        <v>#N/A</v>
      </c>
      <c r="AA37" s="43">
        <f t="shared" si="4"/>
        <v>3.02</v>
      </c>
      <c r="AF37" s="56">
        <v>42142</v>
      </c>
      <c r="AG37" s="30">
        <v>0.74</v>
      </c>
      <c r="AH37" s="31">
        <v>15.118</v>
      </c>
      <c r="AJ37" s="46">
        <f t="shared" si="5"/>
        <v>9.1240000000000006</v>
      </c>
      <c r="AK37" s="49">
        <v>42126</v>
      </c>
      <c r="AL37" s="50">
        <f t="shared" si="6"/>
        <v>9.57</v>
      </c>
    </row>
    <row r="38" spans="1:38" ht="15" x14ac:dyDescent="0.2">
      <c r="AF38" s="56">
        <v>42143</v>
      </c>
      <c r="AG38" s="30">
        <v>0.84</v>
      </c>
      <c r="AH38" s="31">
        <v>21.465</v>
      </c>
      <c r="AJ38" s="46" t="e">
        <f t="shared" si="5"/>
        <v>#N/A</v>
      </c>
      <c r="AK38" s="49">
        <v>42127</v>
      </c>
      <c r="AL38" s="50">
        <f t="shared" si="6"/>
        <v>18.12</v>
      </c>
    </row>
    <row r="39" spans="1:38" ht="15" x14ac:dyDescent="0.2">
      <c r="AF39" s="56">
        <v>42144</v>
      </c>
      <c r="AG39" s="30">
        <v>0.96</v>
      </c>
      <c r="AH39" s="31">
        <v>31.876000000000001</v>
      </c>
      <c r="AJ39" s="46" t="e">
        <f t="shared" si="5"/>
        <v>#N/A</v>
      </c>
      <c r="AK39" s="49">
        <v>42128</v>
      </c>
      <c r="AL39" s="50">
        <f t="shared" si="6"/>
        <v>23.44</v>
      </c>
    </row>
    <row r="40" spans="1:38" ht="15" x14ac:dyDescent="0.2">
      <c r="AF40" s="56">
        <v>42145</v>
      </c>
      <c r="AG40" s="30">
        <v>0.97</v>
      </c>
      <c r="AH40" s="31">
        <v>33.652000000000001</v>
      </c>
      <c r="AJ40" s="46" t="e">
        <f t="shared" si="5"/>
        <v>#N/A</v>
      </c>
      <c r="AK40" s="49">
        <v>42129</v>
      </c>
      <c r="AL40" s="50">
        <f t="shared" si="6"/>
        <v>17.920000000000002</v>
      </c>
    </row>
    <row r="41" spans="1:38" ht="15" x14ac:dyDescent="0.2">
      <c r="AF41" s="56">
        <v>42146</v>
      </c>
      <c r="AG41" s="30">
        <v>0.86</v>
      </c>
      <c r="AH41" s="31">
        <v>22.181000000000001</v>
      </c>
      <c r="AJ41" s="46">
        <f t="shared" si="5"/>
        <v>10.696</v>
      </c>
      <c r="AK41" s="49">
        <v>42130</v>
      </c>
      <c r="AL41" s="50">
        <f t="shared" si="6"/>
        <v>10.34</v>
      </c>
    </row>
    <row r="42" spans="1:38" ht="15" x14ac:dyDescent="0.2">
      <c r="AF42" s="56">
        <v>42147</v>
      </c>
      <c r="AG42" s="35">
        <v>0.78</v>
      </c>
      <c r="AH42" s="36">
        <v>17.265000000000001</v>
      </c>
      <c r="AJ42" s="46">
        <f t="shared" si="5"/>
        <v>9.2750000000000004</v>
      </c>
      <c r="AK42" s="49">
        <v>42131</v>
      </c>
      <c r="AL42" s="50">
        <f t="shared" si="6"/>
        <v>9.57</v>
      </c>
    </row>
    <row r="43" spans="1:38" ht="15" x14ac:dyDescent="0.2">
      <c r="AF43" s="56">
        <v>42149</v>
      </c>
      <c r="AG43" s="30">
        <v>0.75</v>
      </c>
      <c r="AH43" s="31">
        <v>14.387</v>
      </c>
      <c r="AJ43" s="46" t="e">
        <f t="shared" si="5"/>
        <v>#N/A</v>
      </c>
      <c r="AK43" s="49">
        <v>42132</v>
      </c>
      <c r="AL43" s="50">
        <f t="shared" si="6"/>
        <v>16.21</v>
      </c>
    </row>
    <row r="44" spans="1:38" ht="15" x14ac:dyDescent="0.2">
      <c r="AF44" s="56">
        <v>42150</v>
      </c>
      <c r="AG44" s="30">
        <v>0.68</v>
      </c>
      <c r="AH44" s="31">
        <v>11.14</v>
      </c>
      <c r="AJ44" s="46">
        <f t="shared" si="5"/>
        <v>13.362</v>
      </c>
      <c r="AK44" s="49">
        <v>42133</v>
      </c>
      <c r="AL44" s="50">
        <f t="shared" si="6"/>
        <v>15.3</v>
      </c>
    </row>
    <row r="45" spans="1:38" ht="15" x14ac:dyDescent="0.2">
      <c r="AF45" s="56">
        <v>42151</v>
      </c>
      <c r="AG45" s="30">
        <v>0.67</v>
      </c>
      <c r="AH45" s="31">
        <v>10.499000000000001</v>
      </c>
      <c r="AJ45" s="46" t="e">
        <f t="shared" si="5"/>
        <v>#N/A</v>
      </c>
      <c r="AK45" s="49">
        <v>42134</v>
      </c>
      <c r="AL45" s="50">
        <f t="shared" si="6"/>
        <v>10.3</v>
      </c>
    </row>
    <row r="46" spans="1:38" ht="15" x14ac:dyDescent="0.2">
      <c r="AF46" s="56">
        <v>42152</v>
      </c>
      <c r="AG46" s="30">
        <v>0.65</v>
      </c>
      <c r="AH46" s="31">
        <v>9.64</v>
      </c>
      <c r="AJ46" s="46">
        <f t="shared" si="5"/>
        <v>12.88</v>
      </c>
      <c r="AK46" s="49">
        <v>42135</v>
      </c>
      <c r="AL46" s="50">
        <f t="shared" si="6"/>
        <v>11.66</v>
      </c>
    </row>
    <row r="47" spans="1:38" ht="15" x14ac:dyDescent="0.2">
      <c r="AF47" s="56">
        <v>42153</v>
      </c>
      <c r="AG47" s="30">
        <v>0.65</v>
      </c>
      <c r="AH47" s="31">
        <v>9.7609999999999992</v>
      </c>
      <c r="AJ47" s="46" t="e">
        <f t="shared" si="5"/>
        <v>#N/A</v>
      </c>
      <c r="AK47" s="49">
        <v>42136</v>
      </c>
      <c r="AL47" s="50">
        <f t="shared" si="6"/>
        <v>57.08</v>
      </c>
    </row>
    <row r="48" spans="1:38" ht="15" x14ac:dyDescent="0.2">
      <c r="AF48" s="56">
        <v>42154</v>
      </c>
      <c r="AG48" s="30">
        <v>0.64</v>
      </c>
      <c r="AH48" s="31">
        <v>8.8339999999999996</v>
      </c>
      <c r="AJ48" s="46">
        <f t="shared" si="5"/>
        <v>17.056999999999999</v>
      </c>
      <c r="AK48" s="49">
        <v>42137</v>
      </c>
      <c r="AL48" s="50">
        <f t="shared" si="6"/>
        <v>19.920000000000002</v>
      </c>
    </row>
    <row r="49" spans="32:38" ht="15" x14ac:dyDescent="0.2">
      <c r="AF49" s="56">
        <v>42157</v>
      </c>
      <c r="AG49" s="30">
        <v>0.68</v>
      </c>
      <c r="AH49" s="31">
        <v>11.673</v>
      </c>
      <c r="AJ49" s="46">
        <f t="shared" si="5"/>
        <v>106.11799999999999</v>
      </c>
      <c r="AK49" s="49">
        <v>42138</v>
      </c>
      <c r="AL49" s="50">
        <f t="shared" si="6"/>
        <v>77.09</v>
      </c>
    </row>
    <row r="50" spans="32:38" ht="15" x14ac:dyDescent="0.2">
      <c r="AF50" s="56">
        <v>42158</v>
      </c>
      <c r="AG50" s="30">
        <v>0.84</v>
      </c>
      <c r="AH50" s="31">
        <v>21.93</v>
      </c>
      <c r="AJ50" s="46">
        <f t="shared" si="5"/>
        <v>28.513999999999999</v>
      </c>
      <c r="AK50" s="49">
        <v>42139</v>
      </c>
      <c r="AL50" s="50">
        <f t="shared" si="6"/>
        <v>38.729999999999997</v>
      </c>
    </row>
    <row r="51" spans="32:38" ht="15" x14ac:dyDescent="0.2">
      <c r="AF51" s="56">
        <v>42159</v>
      </c>
      <c r="AG51" s="30">
        <v>0.71</v>
      </c>
      <c r="AH51" s="31">
        <v>13.577</v>
      </c>
      <c r="AJ51" s="46">
        <f t="shared" si="5"/>
        <v>23.564</v>
      </c>
      <c r="AK51" s="49">
        <v>42140</v>
      </c>
      <c r="AL51" s="50">
        <f t="shared" si="6"/>
        <v>26.95</v>
      </c>
    </row>
    <row r="52" spans="32:38" ht="15" x14ac:dyDescent="0.2">
      <c r="AF52" s="56">
        <v>42160</v>
      </c>
      <c r="AG52" s="35">
        <v>0.74</v>
      </c>
      <c r="AH52" s="36">
        <v>15.942</v>
      </c>
      <c r="AJ52" s="46" t="e">
        <f t="shared" si="5"/>
        <v>#N/A</v>
      </c>
      <c r="AK52" s="49">
        <v>42141</v>
      </c>
      <c r="AL52" s="50">
        <f t="shared" si="6"/>
        <v>21.68</v>
      </c>
    </row>
    <row r="53" spans="32:38" ht="15" x14ac:dyDescent="0.2">
      <c r="AF53" s="56">
        <v>42161</v>
      </c>
      <c r="AG53" s="30">
        <v>0.86</v>
      </c>
      <c r="AH53" s="31">
        <v>24.206</v>
      </c>
      <c r="AJ53" s="46">
        <f t="shared" si="5"/>
        <v>15.118</v>
      </c>
      <c r="AK53" s="49">
        <v>42142</v>
      </c>
      <c r="AL53" s="50">
        <f t="shared" si="6"/>
        <v>15.05</v>
      </c>
    </row>
    <row r="54" spans="32:38" ht="15" x14ac:dyDescent="0.2">
      <c r="AF54" s="56">
        <v>42163</v>
      </c>
      <c r="AG54" s="30">
        <v>0.77</v>
      </c>
      <c r="AH54" s="31">
        <v>16.425999999999998</v>
      </c>
      <c r="AJ54" s="46">
        <f t="shared" si="5"/>
        <v>21.465</v>
      </c>
      <c r="AK54" s="49">
        <v>42143</v>
      </c>
      <c r="AL54" s="50">
        <f t="shared" si="6"/>
        <v>20.49</v>
      </c>
    </row>
    <row r="55" spans="32:38" ht="15" x14ac:dyDescent="0.2">
      <c r="AF55" s="56">
        <v>42164</v>
      </c>
      <c r="AG55" s="30">
        <v>0.8</v>
      </c>
      <c r="AH55" s="31">
        <v>19.41</v>
      </c>
      <c r="AJ55" s="46">
        <f t="shared" si="5"/>
        <v>31.876000000000001</v>
      </c>
      <c r="AK55" s="49">
        <v>42144</v>
      </c>
      <c r="AL55" s="50">
        <f t="shared" si="6"/>
        <v>37.119999999999997</v>
      </c>
    </row>
    <row r="56" spans="32:38" ht="15" x14ac:dyDescent="0.2">
      <c r="AF56" s="56">
        <v>42165</v>
      </c>
      <c r="AG56" s="30">
        <v>0.84</v>
      </c>
      <c r="AH56" s="31">
        <v>24.221</v>
      </c>
      <c r="AJ56" s="46">
        <f t="shared" si="5"/>
        <v>33.652000000000001</v>
      </c>
      <c r="AK56" s="49">
        <v>42145</v>
      </c>
      <c r="AL56" s="50">
        <f t="shared" si="6"/>
        <v>36.26</v>
      </c>
    </row>
    <row r="57" spans="32:38" ht="15" x14ac:dyDescent="0.2">
      <c r="AF57" s="56">
        <v>42166</v>
      </c>
      <c r="AG57" s="30">
        <v>0.81</v>
      </c>
      <c r="AH57" s="31">
        <v>20.215</v>
      </c>
      <c r="AJ57" s="46">
        <f t="shared" si="5"/>
        <v>22.181000000000001</v>
      </c>
      <c r="AK57" s="49">
        <v>42146</v>
      </c>
      <c r="AL57" s="50">
        <f t="shared" si="6"/>
        <v>23.5</v>
      </c>
    </row>
    <row r="58" spans="32:38" ht="15" x14ac:dyDescent="0.2">
      <c r="AF58" s="56">
        <v>42167</v>
      </c>
      <c r="AG58" s="30">
        <v>0.9</v>
      </c>
      <c r="AH58" s="31">
        <v>30.015999999999998</v>
      </c>
      <c r="AJ58" s="46">
        <f t="shared" si="5"/>
        <v>17.265000000000001</v>
      </c>
      <c r="AK58" s="49">
        <v>42147</v>
      </c>
      <c r="AL58" s="50">
        <f t="shared" si="6"/>
        <v>17.71</v>
      </c>
    </row>
    <row r="59" spans="32:38" ht="15" x14ac:dyDescent="0.2">
      <c r="AF59" s="56">
        <v>42169</v>
      </c>
      <c r="AG59" s="30">
        <v>0.86</v>
      </c>
      <c r="AH59" s="31">
        <v>25.219000000000001</v>
      </c>
      <c r="AJ59" s="46" t="e">
        <f t="shared" si="5"/>
        <v>#N/A</v>
      </c>
      <c r="AK59" s="49">
        <v>42148</v>
      </c>
      <c r="AL59" s="50">
        <f t="shared" si="6"/>
        <v>15.05</v>
      </c>
    </row>
    <row r="60" spans="32:38" ht="15" x14ac:dyDescent="0.2">
      <c r="AF60" s="56">
        <v>42170</v>
      </c>
      <c r="AG60" s="30">
        <v>0.79</v>
      </c>
      <c r="AH60" s="31">
        <v>16.923999999999999</v>
      </c>
      <c r="AJ60" s="46">
        <f t="shared" si="5"/>
        <v>14.387</v>
      </c>
      <c r="AK60" s="49">
        <v>42149</v>
      </c>
      <c r="AL60" s="50">
        <f t="shared" si="6"/>
        <v>14.9</v>
      </c>
    </row>
    <row r="61" spans="32:38" ht="15" x14ac:dyDescent="0.2">
      <c r="AF61" s="56">
        <v>42171</v>
      </c>
      <c r="AG61" s="30">
        <v>0.78</v>
      </c>
      <c r="AH61" s="31">
        <v>16.786000000000001</v>
      </c>
      <c r="AJ61" s="46">
        <f t="shared" si="5"/>
        <v>11.14</v>
      </c>
      <c r="AK61" s="49">
        <v>42150</v>
      </c>
      <c r="AL61" s="50">
        <f t="shared" si="6"/>
        <v>11.39</v>
      </c>
    </row>
    <row r="62" spans="32:38" ht="15" x14ac:dyDescent="0.2">
      <c r="AF62" s="56">
        <v>42172</v>
      </c>
      <c r="AG62" s="30">
        <v>0.75</v>
      </c>
      <c r="AH62" s="31">
        <v>14.416</v>
      </c>
      <c r="AJ62" s="46">
        <f t="shared" si="5"/>
        <v>10.499000000000001</v>
      </c>
      <c r="AK62" s="49">
        <v>42151</v>
      </c>
      <c r="AL62" s="50">
        <f t="shared" si="6"/>
        <v>10.65</v>
      </c>
    </row>
    <row r="63" spans="32:38" ht="15" x14ac:dyDescent="0.2">
      <c r="AF63" s="56">
        <v>42173</v>
      </c>
      <c r="AG63" s="30">
        <v>0.72</v>
      </c>
      <c r="AH63" s="31">
        <v>12.903</v>
      </c>
      <c r="AJ63" s="46">
        <f t="shared" si="5"/>
        <v>9.64</v>
      </c>
      <c r="AK63" s="49">
        <v>42152</v>
      </c>
      <c r="AL63" s="50">
        <f t="shared" si="6"/>
        <v>9.8800000000000008</v>
      </c>
    </row>
    <row r="64" spans="32:38" ht="15" x14ac:dyDescent="0.2">
      <c r="AF64" s="56">
        <v>42174</v>
      </c>
      <c r="AG64" s="30">
        <v>0.7</v>
      </c>
      <c r="AH64" s="31">
        <v>12.122</v>
      </c>
      <c r="AJ64" s="46">
        <f t="shared" si="5"/>
        <v>9.7609999999999992</v>
      </c>
      <c r="AK64" s="49">
        <v>42153</v>
      </c>
      <c r="AL64" s="50">
        <f t="shared" si="6"/>
        <v>10</v>
      </c>
    </row>
    <row r="65" spans="32:38" ht="15" x14ac:dyDescent="0.2">
      <c r="AF65" s="56">
        <v>42175</v>
      </c>
      <c r="AG65" s="30">
        <v>0.69</v>
      </c>
      <c r="AH65" s="31">
        <v>11.105</v>
      </c>
      <c r="AJ65" s="46">
        <f t="shared" si="5"/>
        <v>8.8339999999999996</v>
      </c>
      <c r="AK65" s="49">
        <v>42154</v>
      </c>
      <c r="AL65" s="50">
        <f t="shared" si="6"/>
        <v>9.69</v>
      </c>
    </row>
    <row r="66" spans="32:38" ht="15" x14ac:dyDescent="0.2">
      <c r="AF66" s="56">
        <v>42177</v>
      </c>
      <c r="AG66" s="30">
        <v>0.65</v>
      </c>
      <c r="AH66" s="31">
        <v>9.9849999999999994</v>
      </c>
      <c r="AJ66" s="46" t="e">
        <f t="shared" si="5"/>
        <v>#N/A</v>
      </c>
      <c r="AK66" s="49">
        <v>42155</v>
      </c>
      <c r="AL66" s="50">
        <f t="shared" si="6"/>
        <v>8.8800000000000008</v>
      </c>
    </row>
    <row r="67" spans="32:38" ht="15" x14ac:dyDescent="0.2">
      <c r="AF67" s="56">
        <v>42179</v>
      </c>
      <c r="AG67" s="30">
        <v>0.64</v>
      </c>
      <c r="AH67" s="31">
        <v>9.0389999999999997</v>
      </c>
      <c r="AJ67" s="46" t="e">
        <f t="shared" si="5"/>
        <v>#N/A</v>
      </c>
      <c r="AK67" s="49">
        <v>42156</v>
      </c>
      <c r="AL67" s="50">
        <f t="shared" ref="AL67:AL96" si="7">R7</f>
        <v>14.65</v>
      </c>
    </row>
    <row r="68" spans="32:38" ht="15" x14ac:dyDescent="0.2">
      <c r="AF68" s="56">
        <v>42181</v>
      </c>
      <c r="AG68" s="30">
        <v>0.62</v>
      </c>
      <c r="AH68" s="31">
        <v>9.0210000000000008</v>
      </c>
      <c r="AJ68" s="46">
        <f t="shared" si="5"/>
        <v>11.673</v>
      </c>
      <c r="AK68" s="49">
        <v>42157</v>
      </c>
      <c r="AL68" s="50">
        <f t="shared" si="7"/>
        <v>11.81</v>
      </c>
    </row>
    <row r="69" spans="32:38" ht="15" x14ac:dyDescent="0.2">
      <c r="AF69" s="56">
        <v>42182</v>
      </c>
      <c r="AG69" s="30">
        <v>0.62</v>
      </c>
      <c r="AH69" s="31">
        <v>8.4700000000000006</v>
      </c>
      <c r="AJ69" s="46">
        <f t="shared" si="5"/>
        <v>21.93</v>
      </c>
      <c r="AK69" s="49">
        <v>42158</v>
      </c>
      <c r="AL69" s="50">
        <f t="shared" si="7"/>
        <v>20.8</v>
      </c>
    </row>
    <row r="70" spans="32:38" ht="15" x14ac:dyDescent="0.2">
      <c r="AF70" s="56">
        <v>42184</v>
      </c>
      <c r="AG70" s="35">
        <v>0.61</v>
      </c>
      <c r="AH70" s="36">
        <v>8.048</v>
      </c>
      <c r="AJ70" s="46">
        <f t="shared" si="5"/>
        <v>13.577</v>
      </c>
      <c r="AK70" s="49">
        <v>42159</v>
      </c>
      <c r="AL70" s="50">
        <f t="shared" si="7"/>
        <v>12.99</v>
      </c>
    </row>
    <row r="71" spans="32:38" ht="15" x14ac:dyDescent="0.2">
      <c r="AF71" s="56">
        <v>42185</v>
      </c>
      <c r="AG71" s="30">
        <v>0.61</v>
      </c>
      <c r="AH71" s="31">
        <v>7.72</v>
      </c>
      <c r="AJ71" s="46">
        <f t="shared" ref="AJ71:AJ134" si="8">VLOOKUP(AK71,AF:AH,3,FALSE)</f>
        <v>15.942</v>
      </c>
      <c r="AK71" s="49">
        <v>42160</v>
      </c>
      <c r="AL71" s="50">
        <f t="shared" si="7"/>
        <v>17.36</v>
      </c>
    </row>
    <row r="72" spans="32:38" ht="15" x14ac:dyDescent="0.2">
      <c r="AF72" s="56">
        <v>42186</v>
      </c>
      <c r="AG72" s="30">
        <v>0.6</v>
      </c>
      <c r="AH72" s="31">
        <v>7.3559999999999999</v>
      </c>
      <c r="AJ72" s="46">
        <f t="shared" si="8"/>
        <v>24.206</v>
      </c>
      <c r="AK72" s="49">
        <v>42161</v>
      </c>
      <c r="AL72" s="50">
        <f t="shared" si="7"/>
        <v>23.44</v>
      </c>
    </row>
    <row r="73" spans="32:38" ht="15" x14ac:dyDescent="0.2">
      <c r="AF73" s="56">
        <v>42188</v>
      </c>
      <c r="AG73" s="30">
        <v>0.62</v>
      </c>
      <c r="AH73" s="31">
        <v>9.077</v>
      </c>
      <c r="AJ73" s="46" t="e">
        <f t="shared" si="8"/>
        <v>#N/A</v>
      </c>
      <c r="AK73" s="49">
        <v>42162</v>
      </c>
      <c r="AL73" s="50">
        <f t="shared" si="7"/>
        <v>15.86</v>
      </c>
    </row>
    <row r="74" spans="32:38" ht="15" x14ac:dyDescent="0.2">
      <c r="AF74" s="56">
        <v>42189</v>
      </c>
      <c r="AG74" s="30">
        <v>0.65</v>
      </c>
      <c r="AH74" s="31">
        <v>10.285</v>
      </c>
      <c r="AJ74" s="46">
        <f t="shared" si="8"/>
        <v>16.425999999999998</v>
      </c>
      <c r="AK74" s="49">
        <v>42163</v>
      </c>
      <c r="AL74" s="50">
        <f t="shared" si="7"/>
        <v>16.21</v>
      </c>
    </row>
    <row r="75" spans="32:38" ht="15" x14ac:dyDescent="0.2">
      <c r="AF75" s="56">
        <v>42191</v>
      </c>
      <c r="AG75" s="30">
        <v>0.63</v>
      </c>
      <c r="AH75" s="31">
        <v>9.109</v>
      </c>
      <c r="AJ75" s="46">
        <f t="shared" si="8"/>
        <v>19.41</v>
      </c>
      <c r="AK75" s="49">
        <v>42164</v>
      </c>
      <c r="AL75" s="50">
        <f t="shared" si="7"/>
        <v>19.36</v>
      </c>
    </row>
    <row r="76" spans="32:38" ht="15" x14ac:dyDescent="0.2">
      <c r="AF76" s="56">
        <v>42192</v>
      </c>
      <c r="AG76" s="30">
        <v>0.61</v>
      </c>
      <c r="AH76" s="31">
        <v>8.3840000000000003</v>
      </c>
      <c r="AJ76" s="46">
        <f t="shared" si="8"/>
        <v>24.221</v>
      </c>
      <c r="AK76" s="49">
        <v>42165</v>
      </c>
      <c r="AL76" s="50">
        <f t="shared" si="7"/>
        <v>24.76</v>
      </c>
    </row>
    <row r="77" spans="32:38" ht="15" x14ac:dyDescent="0.2">
      <c r="AF77" s="56">
        <v>42193</v>
      </c>
      <c r="AG77" s="30">
        <v>0.65</v>
      </c>
      <c r="AH77" s="31">
        <v>10.776999999999999</v>
      </c>
      <c r="AJ77" s="46">
        <f t="shared" si="8"/>
        <v>20.215</v>
      </c>
      <c r="AK77" s="49">
        <v>42166</v>
      </c>
      <c r="AL77" s="50">
        <f t="shared" si="7"/>
        <v>18.87</v>
      </c>
    </row>
    <row r="78" spans="32:38" ht="15" x14ac:dyDescent="0.2">
      <c r="AF78" s="56">
        <v>42194</v>
      </c>
      <c r="AG78" s="30">
        <v>0.7</v>
      </c>
      <c r="AH78" s="31">
        <v>13.332000000000001</v>
      </c>
      <c r="AJ78" s="46">
        <f t="shared" si="8"/>
        <v>30.015999999999998</v>
      </c>
      <c r="AK78" s="49">
        <v>42167</v>
      </c>
      <c r="AL78" s="50">
        <f t="shared" si="7"/>
        <v>32.92</v>
      </c>
    </row>
    <row r="79" spans="32:38" ht="15" x14ac:dyDescent="0.2">
      <c r="AF79" s="56">
        <v>42195</v>
      </c>
      <c r="AG79" s="30">
        <v>0.72</v>
      </c>
      <c r="AH79" s="31">
        <v>13.852</v>
      </c>
      <c r="AJ79" s="46" t="e">
        <f t="shared" si="8"/>
        <v>#N/A</v>
      </c>
      <c r="AK79" s="49">
        <v>42168</v>
      </c>
      <c r="AL79" s="50">
        <f t="shared" si="7"/>
        <v>34.74</v>
      </c>
    </row>
    <row r="80" spans="32:38" ht="15" x14ac:dyDescent="0.2">
      <c r="AF80" s="56">
        <v>42196</v>
      </c>
      <c r="AG80" s="30">
        <v>0.7</v>
      </c>
      <c r="AH80" s="31">
        <v>12.956</v>
      </c>
      <c r="AJ80" s="46">
        <f t="shared" si="8"/>
        <v>25.219000000000001</v>
      </c>
      <c r="AK80" s="49">
        <v>42169</v>
      </c>
      <c r="AL80" s="50">
        <f t="shared" si="7"/>
        <v>22.94</v>
      </c>
    </row>
    <row r="81" spans="32:38" ht="15" x14ac:dyDescent="0.2">
      <c r="AF81" s="56">
        <v>42198</v>
      </c>
      <c r="AG81" s="30">
        <v>0.62</v>
      </c>
      <c r="AH81" s="31">
        <v>8.6319999999999997</v>
      </c>
      <c r="AJ81" s="46">
        <f t="shared" si="8"/>
        <v>16.923999999999999</v>
      </c>
      <c r="AK81" s="49">
        <v>42170</v>
      </c>
      <c r="AL81" s="50">
        <f t="shared" si="7"/>
        <v>18.27</v>
      </c>
    </row>
    <row r="82" spans="32:38" ht="15" x14ac:dyDescent="0.2">
      <c r="AF82" s="56">
        <v>42199</v>
      </c>
      <c r="AG82" s="30">
        <v>0.68</v>
      </c>
      <c r="AH82" s="31">
        <v>12.22</v>
      </c>
      <c r="AJ82" s="46">
        <f t="shared" si="8"/>
        <v>16.786000000000001</v>
      </c>
      <c r="AK82" s="49">
        <v>42171</v>
      </c>
      <c r="AL82" s="50">
        <f t="shared" si="7"/>
        <v>17.61</v>
      </c>
    </row>
    <row r="83" spans="32:38" ht="15" x14ac:dyDescent="0.2">
      <c r="AF83" s="56">
        <v>42200</v>
      </c>
      <c r="AG83" s="30">
        <v>0.69</v>
      </c>
      <c r="AH83" s="31">
        <v>13.55</v>
      </c>
      <c r="AJ83" s="46">
        <f t="shared" si="8"/>
        <v>14.416</v>
      </c>
      <c r="AK83" s="49">
        <v>42172</v>
      </c>
      <c r="AL83" s="50">
        <f t="shared" si="7"/>
        <v>15.5</v>
      </c>
    </row>
    <row r="84" spans="32:38" ht="15" x14ac:dyDescent="0.2">
      <c r="AF84" s="56">
        <v>42201</v>
      </c>
      <c r="AG84" s="30">
        <v>0.65</v>
      </c>
      <c r="AH84" s="31">
        <v>9.8740000000000006</v>
      </c>
      <c r="AJ84" s="46">
        <f t="shared" si="8"/>
        <v>12.903</v>
      </c>
      <c r="AK84" s="49">
        <v>42173</v>
      </c>
      <c r="AL84" s="50">
        <f t="shared" si="7"/>
        <v>13.7</v>
      </c>
    </row>
    <row r="85" spans="32:38" ht="15" x14ac:dyDescent="0.2">
      <c r="AF85" s="56">
        <v>42205</v>
      </c>
      <c r="AG85" s="30">
        <v>0.62</v>
      </c>
      <c r="AH85" s="31">
        <v>8.3849999999999998</v>
      </c>
      <c r="AJ85" s="46">
        <f t="shared" si="8"/>
        <v>12.122</v>
      </c>
      <c r="AK85" s="49">
        <v>42174</v>
      </c>
      <c r="AL85" s="50">
        <f t="shared" si="7"/>
        <v>12.39</v>
      </c>
    </row>
    <row r="86" spans="32:38" ht="15" x14ac:dyDescent="0.2">
      <c r="AF86" s="56">
        <v>42206</v>
      </c>
      <c r="AG86" s="30">
        <v>0.61</v>
      </c>
      <c r="AH86" s="31">
        <v>7.6269999999999998</v>
      </c>
      <c r="AJ86" s="46">
        <f t="shared" si="8"/>
        <v>11.105</v>
      </c>
      <c r="AK86" s="49">
        <v>42175</v>
      </c>
      <c r="AL86" s="50">
        <f t="shared" si="7"/>
        <v>11.89</v>
      </c>
    </row>
    <row r="87" spans="32:38" ht="15" x14ac:dyDescent="0.2">
      <c r="AF87" s="56">
        <v>42207</v>
      </c>
      <c r="AG87" s="30">
        <v>0.65</v>
      </c>
      <c r="AH87" s="31">
        <v>9.93</v>
      </c>
      <c r="AJ87" s="46" t="e">
        <f t="shared" si="8"/>
        <v>#N/A</v>
      </c>
      <c r="AK87" s="49">
        <v>42176</v>
      </c>
      <c r="AL87" s="50">
        <f t="shared" si="7"/>
        <v>10.88</v>
      </c>
    </row>
    <row r="88" spans="32:38" ht="15" x14ac:dyDescent="0.2">
      <c r="AF88" s="56">
        <v>42208</v>
      </c>
      <c r="AG88" s="30">
        <v>0.62</v>
      </c>
      <c r="AH88" s="31">
        <v>8.3130000000000006</v>
      </c>
      <c r="AJ88" s="46">
        <f t="shared" si="8"/>
        <v>9.9849999999999994</v>
      </c>
      <c r="AK88" s="49">
        <v>42177</v>
      </c>
      <c r="AL88" s="50">
        <f t="shared" si="7"/>
        <v>10</v>
      </c>
    </row>
    <row r="89" spans="32:38" ht="15" x14ac:dyDescent="0.2">
      <c r="AF89" s="56">
        <v>42209</v>
      </c>
      <c r="AG89" s="35">
        <v>0.67</v>
      </c>
      <c r="AH89" s="36">
        <v>13.17</v>
      </c>
      <c r="AJ89" s="46" t="e">
        <f t="shared" si="8"/>
        <v>#N/A</v>
      </c>
      <c r="AK89" s="49">
        <v>42178</v>
      </c>
      <c r="AL89" s="50">
        <f t="shared" si="7"/>
        <v>9.8800000000000008</v>
      </c>
    </row>
    <row r="90" spans="32:38" ht="15" x14ac:dyDescent="0.2">
      <c r="AF90" s="56">
        <v>42210</v>
      </c>
      <c r="AG90" s="35">
        <v>0.68</v>
      </c>
      <c r="AH90" s="36">
        <v>14.493</v>
      </c>
      <c r="AJ90" s="46">
        <f t="shared" si="8"/>
        <v>9.0389999999999997</v>
      </c>
      <c r="AK90" s="49">
        <v>42179</v>
      </c>
      <c r="AL90" s="50">
        <f t="shared" si="7"/>
        <v>9.3800000000000008</v>
      </c>
    </row>
    <row r="91" spans="32:38" ht="15" x14ac:dyDescent="0.2">
      <c r="AF91" s="56">
        <v>42212</v>
      </c>
      <c r="AG91" s="30">
        <v>0.64</v>
      </c>
      <c r="AH91" s="31">
        <v>9.6780000000000008</v>
      </c>
      <c r="AJ91" s="46" t="e">
        <f t="shared" si="8"/>
        <v>#N/A</v>
      </c>
      <c r="AK91" s="49">
        <v>42180</v>
      </c>
      <c r="AL91" s="50">
        <f t="shared" si="7"/>
        <v>9.3800000000000008</v>
      </c>
    </row>
    <row r="92" spans="32:38" ht="15" x14ac:dyDescent="0.2">
      <c r="AF92" s="56">
        <v>42214</v>
      </c>
      <c r="AG92" s="30">
        <v>0.61</v>
      </c>
      <c r="AH92" s="31">
        <v>8.5570000000000004</v>
      </c>
      <c r="AJ92" s="46">
        <f t="shared" si="8"/>
        <v>9.0210000000000008</v>
      </c>
      <c r="AK92" s="49">
        <v>42181</v>
      </c>
      <c r="AL92" s="50">
        <f t="shared" si="7"/>
        <v>8.3699999999999992</v>
      </c>
    </row>
    <row r="93" spans="32:38" ht="15" x14ac:dyDescent="0.2">
      <c r="AF93" s="56">
        <v>42215</v>
      </c>
      <c r="AG93" s="30">
        <v>0.8</v>
      </c>
      <c r="AH93" s="31">
        <v>18.303999999999998</v>
      </c>
      <c r="AJ93" s="46">
        <f t="shared" si="8"/>
        <v>8.4700000000000006</v>
      </c>
      <c r="AK93" s="49">
        <v>42182</v>
      </c>
      <c r="AL93" s="50">
        <f t="shared" si="7"/>
        <v>8.3699999999999992</v>
      </c>
    </row>
    <row r="94" spans="32:38" ht="15" x14ac:dyDescent="0.2">
      <c r="AF94" s="56">
        <v>42217</v>
      </c>
      <c r="AG94" s="30">
        <v>0.69</v>
      </c>
      <c r="AH94" s="31">
        <v>11.464</v>
      </c>
      <c r="AJ94" s="46" t="e">
        <f t="shared" si="8"/>
        <v>#N/A</v>
      </c>
      <c r="AK94" s="49">
        <v>42183</v>
      </c>
      <c r="AL94" s="50">
        <f t="shared" si="7"/>
        <v>7.87</v>
      </c>
    </row>
    <row r="95" spans="32:38" ht="15" x14ac:dyDescent="0.2">
      <c r="AF95" s="56">
        <v>42219</v>
      </c>
      <c r="AG95" s="30">
        <v>0.66</v>
      </c>
      <c r="AH95" s="31">
        <v>9.484</v>
      </c>
      <c r="AJ95" s="46">
        <f t="shared" si="8"/>
        <v>8.048</v>
      </c>
      <c r="AK95" s="49">
        <v>42184</v>
      </c>
      <c r="AL95" s="50">
        <f t="shared" si="7"/>
        <v>7.87</v>
      </c>
    </row>
    <row r="96" spans="32:38" ht="15" x14ac:dyDescent="0.2">
      <c r="AF96" s="56">
        <v>42220</v>
      </c>
      <c r="AG96" s="30">
        <v>0.68</v>
      </c>
      <c r="AH96" s="31">
        <v>10.826000000000001</v>
      </c>
      <c r="AJ96" s="46">
        <f t="shared" si="8"/>
        <v>7.72</v>
      </c>
      <c r="AK96" s="49">
        <v>42185</v>
      </c>
      <c r="AL96" s="50">
        <f t="shared" si="7"/>
        <v>7.87</v>
      </c>
    </row>
    <row r="97" spans="32:38" ht="15" x14ac:dyDescent="0.2">
      <c r="AF97" s="56">
        <v>42221</v>
      </c>
      <c r="AG97" s="30">
        <v>0.66</v>
      </c>
      <c r="AH97" s="31">
        <v>9.9710000000000001</v>
      </c>
      <c r="AJ97" s="46">
        <f t="shared" si="8"/>
        <v>7.3559999999999999</v>
      </c>
      <c r="AK97" s="49">
        <v>42186</v>
      </c>
      <c r="AL97" s="50">
        <f t="shared" ref="AL97:AL127" si="9">S7</f>
        <v>7.37</v>
      </c>
    </row>
    <row r="98" spans="32:38" ht="15" x14ac:dyDescent="0.2">
      <c r="AF98" s="56">
        <v>42222</v>
      </c>
      <c r="AG98" s="30">
        <v>0.75</v>
      </c>
      <c r="AH98" s="31">
        <v>15.86</v>
      </c>
      <c r="AJ98" s="46" t="e">
        <f t="shared" si="8"/>
        <v>#N/A</v>
      </c>
      <c r="AK98" s="49">
        <v>42187</v>
      </c>
      <c r="AL98" s="50">
        <f t="shared" si="9"/>
        <v>7.37</v>
      </c>
    </row>
    <row r="99" spans="32:38" ht="15" x14ac:dyDescent="0.2">
      <c r="AF99" s="56">
        <v>42223</v>
      </c>
      <c r="AG99" s="30">
        <v>0.71</v>
      </c>
      <c r="AH99" s="31">
        <v>12.984999999999999</v>
      </c>
      <c r="AJ99" s="46">
        <f t="shared" si="8"/>
        <v>9.077</v>
      </c>
      <c r="AK99" s="49">
        <v>42188</v>
      </c>
      <c r="AL99" s="50">
        <f t="shared" si="9"/>
        <v>7.68</v>
      </c>
    </row>
    <row r="100" spans="32:38" ht="15" x14ac:dyDescent="0.2">
      <c r="AF100" s="56">
        <v>42224</v>
      </c>
      <c r="AG100" s="30">
        <v>0.72</v>
      </c>
      <c r="AH100" s="31">
        <v>13.994</v>
      </c>
      <c r="AJ100" s="46">
        <f t="shared" si="8"/>
        <v>10.285</v>
      </c>
      <c r="AK100" s="49">
        <v>42189</v>
      </c>
      <c r="AL100" s="50">
        <f t="shared" si="9"/>
        <v>11.81</v>
      </c>
    </row>
    <row r="101" spans="32:38" ht="15" x14ac:dyDescent="0.2">
      <c r="AF101" s="56">
        <v>42226</v>
      </c>
      <c r="AG101" s="30">
        <v>0.8</v>
      </c>
      <c r="AH101" s="31">
        <v>19.006</v>
      </c>
      <c r="AJ101" s="46" t="e">
        <f t="shared" si="8"/>
        <v>#N/A</v>
      </c>
      <c r="AK101" s="49">
        <v>42190</v>
      </c>
      <c r="AL101" s="50">
        <f t="shared" si="9"/>
        <v>12.59</v>
      </c>
    </row>
    <row r="102" spans="32:38" ht="15" x14ac:dyDescent="0.2">
      <c r="AF102" s="56">
        <v>42227</v>
      </c>
      <c r="AG102" s="30">
        <v>0.73</v>
      </c>
      <c r="AH102" s="31">
        <v>14.813000000000001</v>
      </c>
      <c r="AJ102" s="46">
        <f t="shared" si="8"/>
        <v>9.109</v>
      </c>
      <c r="AK102" s="49">
        <v>42191</v>
      </c>
      <c r="AL102" s="50">
        <f t="shared" si="9"/>
        <v>8.91</v>
      </c>
    </row>
    <row r="103" spans="32:38" ht="15" x14ac:dyDescent="0.2">
      <c r="AF103" s="56">
        <v>42229</v>
      </c>
      <c r="AG103" s="30">
        <v>0.71</v>
      </c>
      <c r="AH103" s="31">
        <v>12.685</v>
      </c>
      <c r="AJ103" s="46">
        <f t="shared" si="8"/>
        <v>8.3840000000000003</v>
      </c>
      <c r="AK103" s="49">
        <v>42192</v>
      </c>
      <c r="AL103" s="50">
        <f t="shared" si="9"/>
        <v>8.14</v>
      </c>
    </row>
    <row r="104" spans="32:38" ht="15" x14ac:dyDescent="0.2">
      <c r="AF104" s="56">
        <v>42230</v>
      </c>
      <c r="AG104" s="30">
        <v>0.75</v>
      </c>
      <c r="AH104" s="31">
        <v>15.28</v>
      </c>
      <c r="AJ104" s="46">
        <f t="shared" si="8"/>
        <v>10.776999999999999</v>
      </c>
      <c r="AK104" s="49">
        <v>42193</v>
      </c>
      <c r="AL104" s="50">
        <f t="shared" si="9"/>
        <v>10.11</v>
      </c>
    </row>
    <row r="105" spans="32:38" ht="15" x14ac:dyDescent="0.2">
      <c r="AF105" s="56">
        <v>42231</v>
      </c>
      <c r="AG105" s="30">
        <v>0.7</v>
      </c>
      <c r="AH105" s="31">
        <v>12.079000000000001</v>
      </c>
      <c r="AJ105" s="46">
        <f t="shared" si="8"/>
        <v>13.332000000000001</v>
      </c>
      <c r="AK105" s="49">
        <v>42194</v>
      </c>
      <c r="AL105" s="50">
        <f t="shared" si="9"/>
        <v>11.89</v>
      </c>
    </row>
    <row r="106" spans="32:38" ht="15" x14ac:dyDescent="0.2">
      <c r="AF106" s="56">
        <v>42233</v>
      </c>
      <c r="AG106" s="30">
        <v>0.76</v>
      </c>
      <c r="AH106" s="31">
        <v>16.419</v>
      </c>
      <c r="AJ106" s="46">
        <f t="shared" si="8"/>
        <v>13.852</v>
      </c>
      <c r="AK106" s="49">
        <v>42195</v>
      </c>
      <c r="AL106" s="50">
        <f t="shared" si="9"/>
        <v>13.7</v>
      </c>
    </row>
    <row r="107" spans="32:38" ht="15" x14ac:dyDescent="0.2">
      <c r="AF107" s="56">
        <v>42234</v>
      </c>
      <c r="AG107" s="30">
        <v>0.78</v>
      </c>
      <c r="AH107" s="31">
        <v>18.602</v>
      </c>
      <c r="AJ107" s="46">
        <f t="shared" si="8"/>
        <v>12.956</v>
      </c>
      <c r="AK107" s="49">
        <v>42196</v>
      </c>
      <c r="AL107" s="50">
        <f t="shared" si="9"/>
        <v>11.35</v>
      </c>
    </row>
    <row r="108" spans="32:38" ht="15" x14ac:dyDescent="0.2">
      <c r="AF108" s="56">
        <v>42235</v>
      </c>
      <c r="AG108" s="30">
        <v>0.84</v>
      </c>
      <c r="AH108" s="31">
        <v>24.181999999999999</v>
      </c>
      <c r="AJ108" s="46" t="e">
        <f t="shared" si="8"/>
        <v>#N/A</v>
      </c>
      <c r="AK108" s="49">
        <v>42197</v>
      </c>
      <c r="AL108" s="50">
        <f t="shared" si="9"/>
        <v>9.15</v>
      </c>
    </row>
    <row r="109" spans="32:38" ht="15" x14ac:dyDescent="0.2">
      <c r="AF109" s="56">
        <v>42236</v>
      </c>
      <c r="AG109" s="30">
        <v>0.76</v>
      </c>
      <c r="AH109" s="31">
        <v>15.766</v>
      </c>
      <c r="AJ109" s="46">
        <f t="shared" si="8"/>
        <v>8.6319999999999997</v>
      </c>
      <c r="AK109" s="49">
        <v>42198</v>
      </c>
      <c r="AL109" s="50">
        <f t="shared" si="9"/>
        <v>8.5299999999999994</v>
      </c>
    </row>
    <row r="110" spans="32:38" ht="15" x14ac:dyDescent="0.2">
      <c r="AF110" s="56">
        <v>42237</v>
      </c>
      <c r="AG110" s="30">
        <v>0.72</v>
      </c>
      <c r="AH110" s="31">
        <v>13.718</v>
      </c>
      <c r="AJ110" s="46">
        <f t="shared" si="8"/>
        <v>12.22</v>
      </c>
      <c r="AK110" s="49">
        <v>42199</v>
      </c>
      <c r="AL110" s="50">
        <f t="shared" si="9"/>
        <v>10.65</v>
      </c>
    </row>
    <row r="111" spans="32:38" ht="15" x14ac:dyDescent="0.2">
      <c r="AF111" s="56">
        <v>42238</v>
      </c>
      <c r="AG111" s="30">
        <v>0.8</v>
      </c>
      <c r="AH111" s="31">
        <v>19.510999999999999</v>
      </c>
      <c r="AJ111" s="46">
        <f t="shared" si="8"/>
        <v>13.55</v>
      </c>
      <c r="AK111" s="49">
        <v>42200</v>
      </c>
      <c r="AL111" s="50">
        <f t="shared" si="9"/>
        <v>12.31</v>
      </c>
    </row>
    <row r="112" spans="32:38" ht="15" x14ac:dyDescent="0.2">
      <c r="AF112" s="56">
        <v>42240</v>
      </c>
      <c r="AG112" s="35">
        <v>0.75</v>
      </c>
      <c r="AH112" s="36">
        <v>14.837</v>
      </c>
      <c r="AJ112" s="46">
        <f t="shared" si="8"/>
        <v>9.8740000000000006</v>
      </c>
      <c r="AK112" s="49">
        <v>42201</v>
      </c>
      <c r="AL112" s="50">
        <f t="shared" si="9"/>
        <v>10.11</v>
      </c>
    </row>
    <row r="113" spans="32:38" ht="15" x14ac:dyDescent="0.2">
      <c r="AF113" s="56">
        <v>42241</v>
      </c>
      <c r="AG113" s="30">
        <v>0.74</v>
      </c>
      <c r="AH113" s="31">
        <v>22.635999999999999</v>
      </c>
      <c r="AJ113" s="46" t="e">
        <f t="shared" si="8"/>
        <v>#N/A</v>
      </c>
      <c r="AK113" s="49">
        <v>42202</v>
      </c>
      <c r="AL113" s="50">
        <f t="shared" si="9"/>
        <v>8.64</v>
      </c>
    </row>
    <row r="114" spans="32:38" ht="15" x14ac:dyDescent="0.2">
      <c r="AF114" s="56">
        <v>42242</v>
      </c>
      <c r="AG114" s="30">
        <v>0.75</v>
      </c>
      <c r="AH114" s="31">
        <v>15.209</v>
      </c>
      <c r="AJ114" s="46" t="e">
        <f t="shared" si="8"/>
        <v>#N/A</v>
      </c>
      <c r="AK114" s="49">
        <v>42203</v>
      </c>
      <c r="AL114" s="50">
        <f t="shared" si="9"/>
        <v>8.8800000000000008</v>
      </c>
    </row>
    <row r="115" spans="32:38" ht="15" x14ac:dyDescent="0.2">
      <c r="AF115" s="56">
        <v>42243</v>
      </c>
      <c r="AG115" s="30">
        <v>0.76</v>
      </c>
      <c r="AH115" s="36">
        <v>17.169</v>
      </c>
      <c r="AJ115" s="46" t="e">
        <f t="shared" si="8"/>
        <v>#N/A</v>
      </c>
      <c r="AK115" s="49">
        <v>42204</v>
      </c>
      <c r="AL115" s="50">
        <f t="shared" si="9"/>
        <v>8.8800000000000008</v>
      </c>
    </row>
    <row r="116" spans="32:38" ht="15" x14ac:dyDescent="0.2">
      <c r="AF116" s="56">
        <v>42244</v>
      </c>
      <c r="AG116" s="30">
        <v>0.7</v>
      </c>
      <c r="AH116" s="31">
        <v>12.567</v>
      </c>
      <c r="AJ116" s="46">
        <f t="shared" si="8"/>
        <v>8.3849999999999998</v>
      </c>
      <c r="AK116" s="49">
        <v>42205</v>
      </c>
      <c r="AL116" s="50">
        <f t="shared" si="9"/>
        <v>8.3699999999999992</v>
      </c>
    </row>
    <row r="117" spans="32:38" ht="15" x14ac:dyDescent="0.2">
      <c r="AF117" s="56">
        <v>42245</v>
      </c>
      <c r="AG117" s="30">
        <v>0.69</v>
      </c>
      <c r="AH117" s="31">
        <v>11.45</v>
      </c>
      <c r="AJ117" s="46">
        <f t="shared" si="8"/>
        <v>7.6269999999999998</v>
      </c>
      <c r="AK117" s="49">
        <v>42206</v>
      </c>
      <c r="AL117" s="50">
        <f t="shared" si="9"/>
        <v>10.07</v>
      </c>
    </row>
    <row r="118" spans="32:38" ht="15" x14ac:dyDescent="0.2">
      <c r="AF118" s="56">
        <v>42247</v>
      </c>
      <c r="AG118" s="30">
        <v>0.81</v>
      </c>
      <c r="AH118" s="31">
        <v>16.12</v>
      </c>
      <c r="AJ118" s="46">
        <f t="shared" si="8"/>
        <v>9.93</v>
      </c>
      <c r="AK118" s="49">
        <v>42207</v>
      </c>
      <c r="AL118" s="50">
        <f t="shared" si="9"/>
        <v>10.38</v>
      </c>
    </row>
    <row r="119" spans="32:38" ht="15" x14ac:dyDescent="0.2">
      <c r="AF119" s="56">
        <v>42248</v>
      </c>
      <c r="AG119" s="30">
        <v>0.73</v>
      </c>
      <c r="AH119" s="31">
        <v>13.811999999999999</v>
      </c>
      <c r="AJ119" s="46">
        <f t="shared" si="8"/>
        <v>8.3130000000000006</v>
      </c>
      <c r="AK119" s="49">
        <v>42208</v>
      </c>
      <c r="AL119" s="50">
        <f t="shared" si="9"/>
        <v>8.3699999999999992</v>
      </c>
    </row>
    <row r="120" spans="32:38" ht="15" x14ac:dyDescent="0.2">
      <c r="AF120" s="56">
        <v>42249</v>
      </c>
      <c r="AG120" s="30">
        <v>0.72</v>
      </c>
      <c r="AH120" s="31">
        <v>12.247999999999999</v>
      </c>
      <c r="AJ120" s="46">
        <f t="shared" si="8"/>
        <v>13.17</v>
      </c>
      <c r="AK120" s="49">
        <v>42209</v>
      </c>
      <c r="AL120" s="50">
        <f t="shared" si="9"/>
        <v>11.15</v>
      </c>
    </row>
    <row r="121" spans="32:38" ht="15" x14ac:dyDescent="0.2">
      <c r="AF121" s="56">
        <v>42250</v>
      </c>
      <c r="AG121" s="30">
        <v>0.8</v>
      </c>
      <c r="AH121" s="31">
        <v>20.332000000000001</v>
      </c>
      <c r="AJ121" s="46">
        <f t="shared" si="8"/>
        <v>14.493</v>
      </c>
      <c r="AK121" s="49">
        <v>42210</v>
      </c>
      <c r="AL121" s="50">
        <f t="shared" si="9"/>
        <v>10.58</v>
      </c>
    </row>
    <row r="122" spans="32:38" ht="15" x14ac:dyDescent="0.2">
      <c r="AF122" s="56">
        <v>42251</v>
      </c>
      <c r="AG122" s="30">
        <v>0.96</v>
      </c>
      <c r="AH122" s="31">
        <v>27.036000000000001</v>
      </c>
      <c r="AJ122" s="46" t="e">
        <f t="shared" si="8"/>
        <v>#N/A</v>
      </c>
      <c r="AK122" s="49">
        <v>42211</v>
      </c>
      <c r="AL122" s="50">
        <f t="shared" si="9"/>
        <v>12.08</v>
      </c>
    </row>
    <row r="123" spans="32:38" ht="15" x14ac:dyDescent="0.2">
      <c r="AF123" s="56">
        <v>42254</v>
      </c>
      <c r="AG123" s="30">
        <v>0.96</v>
      </c>
      <c r="AH123" s="31">
        <v>30.37</v>
      </c>
      <c r="AJ123" s="46">
        <f t="shared" si="8"/>
        <v>9.6780000000000008</v>
      </c>
      <c r="AK123" s="49">
        <v>42212</v>
      </c>
      <c r="AL123" s="50">
        <f t="shared" si="9"/>
        <v>10.15</v>
      </c>
    </row>
    <row r="124" spans="32:38" ht="15" x14ac:dyDescent="0.2">
      <c r="AF124" s="56">
        <v>42255</v>
      </c>
      <c r="AG124" s="30">
        <v>0.86</v>
      </c>
      <c r="AH124" s="31">
        <v>26.24</v>
      </c>
      <c r="AJ124" s="46" t="e">
        <f t="shared" si="8"/>
        <v>#N/A</v>
      </c>
      <c r="AK124" s="49">
        <v>42213</v>
      </c>
      <c r="AL124" s="50">
        <f t="shared" si="9"/>
        <v>9.3800000000000008</v>
      </c>
    </row>
    <row r="125" spans="32:38" ht="15" x14ac:dyDescent="0.2">
      <c r="AF125" s="56">
        <v>42256</v>
      </c>
      <c r="AG125" s="30">
        <v>0.83</v>
      </c>
      <c r="AH125" s="31">
        <v>21.663</v>
      </c>
      <c r="AJ125" s="46">
        <f t="shared" si="8"/>
        <v>8.5570000000000004</v>
      </c>
      <c r="AK125" s="49">
        <v>42214</v>
      </c>
      <c r="AL125" s="50">
        <f t="shared" si="9"/>
        <v>8.99</v>
      </c>
    </row>
    <row r="126" spans="32:38" ht="15" x14ac:dyDescent="0.2">
      <c r="AF126" s="56">
        <v>42257</v>
      </c>
      <c r="AG126" s="30">
        <v>0.83</v>
      </c>
      <c r="AH126" s="31">
        <v>21.934999999999999</v>
      </c>
      <c r="AJ126" s="46">
        <f t="shared" si="8"/>
        <v>18.303999999999998</v>
      </c>
      <c r="AK126" s="49">
        <v>42215</v>
      </c>
      <c r="AL126" s="50">
        <f t="shared" si="9"/>
        <v>18.37</v>
      </c>
    </row>
    <row r="127" spans="32:38" ht="15" x14ac:dyDescent="0.2">
      <c r="AF127" s="56">
        <v>42258</v>
      </c>
      <c r="AG127" s="30">
        <v>0.79</v>
      </c>
      <c r="AH127" s="31">
        <v>18.657</v>
      </c>
      <c r="AJ127" s="46" t="e">
        <f t="shared" si="8"/>
        <v>#N/A</v>
      </c>
      <c r="AK127" s="49">
        <v>42216</v>
      </c>
      <c r="AL127" s="50">
        <f t="shared" si="9"/>
        <v>19.23</v>
      </c>
    </row>
    <row r="128" spans="32:38" ht="15" x14ac:dyDescent="0.2">
      <c r="AF128" s="56">
        <v>42259</v>
      </c>
      <c r="AG128" s="30">
        <v>0.94</v>
      </c>
      <c r="AH128" s="31">
        <v>30.408000000000001</v>
      </c>
      <c r="AJ128" s="46">
        <f t="shared" si="8"/>
        <v>11.464</v>
      </c>
      <c r="AK128" s="49">
        <v>42217</v>
      </c>
      <c r="AL128" s="50">
        <f t="shared" ref="AL128:AL158" si="10">T7</f>
        <v>12.16</v>
      </c>
    </row>
    <row r="129" spans="32:38" ht="15" x14ac:dyDescent="0.2">
      <c r="AF129" s="56">
        <v>42261</v>
      </c>
      <c r="AG129" s="30">
        <v>0.84</v>
      </c>
      <c r="AH129" s="36">
        <v>23.591000000000001</v>
      </c>
      <c r="AJ129" s="46" t="e">
        <f t="shared" si="8"/>
        <v>#N/A</v>
      </c>
      <c r="AK129" s="49">
        <v>42218</v>
      </c>
      <c r="AL129" s="50">
        <f t="shared" si="10"/>
        <v>10.85</v>
      </c>
    </row>
    <row r="130" spans="32:38" ht="15" x14ac:dyDescent="0.2">
      <c r="AF130" s="56">
        <v>42262</v>
      </c>
      <c r="AG130" s="30">
        <v>0.83</v>
      </c>
      <c r="AH130" s="31">
        <v>21.75</v>
      </c>
      <c r="AJ130" s="46">
        <f t="shared" si="8"/>
        <v>9.484</v>
      </c>
      <c r="AK130" s="49">
        <v>42219</v>
      </c>
      <c r="AL130" s="50">
        <f t="shared" si="10"/>
        <v>10.5</v>
      </c>
    </row>
    <row r="131" spans="32:38" ht="15" x14ac:dyDescent="0.2">
      <c r="AF131" s="56">
        <v>42263</v>
      </c>
      <c r="AG131" s="30">
        <v>0.79</v>
      </c>
      <c r="AH131" s="31">
        <v>18.827999999999999</v>
      </c>
      <c r="AJ131" s="46">
        <f t="shared" si="8"/>
        <v>10.826000000000001</v>
      </c>
      <c r="AK131" s="49">
        <v>42220</v>
      </c>
      <c r="AL131" s="50">
        <f t="shared" si="10"/>
        <v>11.08</v>
      </c>
    </row>
    <row r="132" spans="32:38" ht="15" x14ac:dyDescent="0.2">
      <c r="AF132" s="56">
        <v>42264</v>
      </c>
      <c r="AG132" s="30">
        <v>0.84</v>
      </c>
      <c r="AH132" s="31">
        <v>23.648</v>
      </c>
      <c r="AJ132" s="46">
        <f t="shared" si="8"/>
        <v>9.9710000000000001</v>
      </c>
      <c r="AK132" s="49">
        <v>42221</v>
      </c>
      <c r="AL132" s="50">
        <f t="shared" si="10"/>
        <v>14.7</v>
      </c>
    </row>
    <row r="133" spans="32:38" ht="15" x14ac:dyDescent="0.2">
      <c r="AF133" s="56">
        <v>42265</v>
      </c>
      <c r="AG133" s="30">
        <v>0.78</v>
      </c>
      <c r="AH133" s="31">
        <v>16.324000000000002</v>
      </c>
      <c r="AJ133" s="46">
        <f t="shared" si="8"/>
        <v>15.86</v>
      </c>
      <c r="AK133" s="49">
        <v>42222</v>
      </c>
      <c r="AL133" s="50">
        <f t="shared" si="10"/>
        <v>15</v>
      </c>
    </row>
    <row r="134" spans="32:38" ht="15" x14ac:dyDescent="0.2">
      <c r="AF134" s="56">
        <v>42266</v>
      </c>
      <c r="AG134" s="30">
        <v>0.75</v>
      </c>
      <c r="AH134" s="31">
        <v>14.989000000000001</v>
      </c>
      <c r="AJ134" s="46">
        <f t="shared" si="8"/>
        <v>12.984999999999999</v>
      </c>
      <c r="AK134" s="49">
        <v>42223</v>
      </c>
      <c r="AL134" s="50">
        <f t="shared" si="10"/>
        <v>13.04</v>
      </c>
    </row>
    <row r="135" spans="32:38" ht="15" x14ac:dyDescent="0.2">
      <c r="AF135" s="56">
        <v>42268</v>
      </c>
      <c r="AG135" s="30">
        <v>0.77</v>
      </c>
      <c r="AH135" s="31">
        <v>17.119</v>
      </c>
      <c r="AJ135" s="46">
        <f t="shared" ref="AJ135:AJ198" si="11">VLOOKUP(AK135,AF:AH,3,FALSE)</f>
        <v>13.994</v>
      </c>
      <c r="AK135" s="49">
        <v>42224</v>
      </c>
      <c r="AL135" s="50">
        <f t="shared" si="10"/>
        <v>13.55</v>
      </c>
    </row>
    <row r="136" spans="32:38" ht="15" x14ac:dyDescent="0.2">
      <c r="AF136" s="56">
        <v>42270</v>
      </c>
      <c r="AG136" s="30">
        <v>0.94</v>
      </c>
      <c r="AH136" s="31">
        <v>28.03</v>
      </c>
      <c r="AJ136" s="46" t="e">
        <f t="shared" si="11"/>
        <v>#N/A</v>
      </c>
      <c r="AK136" s="49">
        <v>42225</v>
      </c>
      <c r="AL136" s="50">
        <f t="shared" si="10"/>
        <v>16.71</v>
      </c>
    </row>
    <row r="137" spans="32:38" ht="15" x14ac:dyDescent="0.2">
      <c r="AF137" s="56">
        <v>42272</v>
      </c>
      <c r="AG137" s="30">
        <v>0.8</v>
      </c>
      <c r="AH137" s="31">
        <v>19.707000000000001</v>
      </c>
      <c r="AJ137" s="46">
        <f t="shared" si="11"/>
        <v>19.006</v>
      </c>
      <c r="AK137" s="49">
        <v>42226</v>
      </c>
      <c r="AL137" s="50">
        <f t="shared" si="10"/>
        <v>18.170000000000002</v>
      </c>
    </row>
    <row r="138" spans="32:38" ht="15" x14ac:dyDescent="0.2">
      <c r="AF138" s="56">
        <v>42273</v>
      </c>
      <c r="AG138" s="30">
        <v>0.77</v>
      </c>
      <c r="AH138" s="31">
        <v>16.308</v>
      </c>
      <c r="AJ138" s="46">
        <f t="shared" si="11"/>
        <v>14.813000000000001</v>
      </c>
      <c r="AK138" s="49">
        <v>42227</v>
      </c>
      <c r="AL138" s="50">
        <f t="shared" si="10"/>
        <v>15.4</v>
      </c>
    </row>
    <row r="139" spans="32:38" ht="15" x14ac:dyDescent="0.2">
      <c r="AF139" s="56">
        <v>42275</v>
      </c>
      <c r="AG139" s="30">
        <v>0.74</v>
      </c>
      <c r="AH139" s="31">
        <v>14.949</v>
      </c>
      <c r="AJ139" s="46" t="e">
        <f t="shared" si="11"/>
        <v>#N/A</v>
      </c>
      <c r="AK139" s="49">
        <v>42228</v>
      </c>
      <c r="AL139" s="50">
        <f t="shared" si="10"/>
        <v>16.059999999999999</v>
      </c>
    </row>
    <row r="140" spans="32:38" ht="15" x14ac:dyDescent="0.2">
      <c r="AF140" s="56">
        <v>42276</v>
      </c>
      <c r="AG140" s="30">
        <v>0.74</v>
      </c>
      <c r="AH140" s="31">
        <v>14.225</v>
      </c>
      <c r="AJ140" s="46">
        <f t="shared" si="11"/>
        <v>12.685</v>
      </c>
      <c r="AK140" s="49">
        <v>42229</v>
      </c>
      <c r="AL140" s="50">
        <f t="shared" si="10"/>
        <v>12.69</v>
      </c>
    </row>
    <row r="141" spans="32:38" ht="15" x14ac:dyDescent="0.2">
      <c r="AF141" s="56">
        <v>42277</v>
      </c>
      <c r="AG141" s="30">
        <v>0.83</v>
      </c>
      <c r="AH141" s="31">
        <v>22.026</v>
      </c>
      <c r="AJ141" s="46">
        <f t="shared" si="11"/>
        <v>15.28</v>
      </c>
      <c r="AK141" s="49">
        <v>42230</v>
      </c>
      <c r="AL141" s="50">
        <f t="shared" si="10"/>
        <v>16.809999999999999</v>
      </c>
    </row>
    <row r="142" spans="32:38" ht="15" x14ac:dyDescent="0.2">
      <c r="AF142" s="56">
        <v>42278</v>
      </c>
      <c r="AG142" s="30">
        <v>0.8</v>
      </c>
      <c r="AH142" s="31">
        <v>20.277999999999999</v>
      </c>
      <c r="AJ142" s="46">
        <f t="shared" si="11"/>
        <v>12.079000000000001</v>
      </c>
      <c r="AK142" s="49">
        <v>42231</v>
      </c>
      <c r="AL142" s="50">
        <f t="shared" si="10"/>
        <v>12.89</v>
      </c>
    </row>
    <row r="143" spans="32:38" ht="15" x14ac:dyDescent="0.2">
      <c r="AF143" s="56">
        <v>42279</v>
      </c>
      <c r="AG143" s="30">
        <v>0.77</v>
      </c>
      <c r="AH143" s="31">
        <v>16.606000000000002</v>
      </c>
      <c r="AJ143" s="46" t="e">
        <f t="shared" si="11"/>
        <v>#N/A</v>
      </c>
      <c r="AK143" s="49">
        <v>42232</v>
      </c>
      <c r="AL143" s="50">
        <f t="shared" si="10"/>
        <v>12.69</v>
      </c>
    </row>
    <row r="144" spans="32:38" ht="15" x14ac:dyDescent="0.2">
      <c r="AF144" s="56">
        <v>42280</v>
      </c>
      <c r="AG144" s="30">
        <v>0.8</v>
      </c>
      <c r="AH144" s="31">
        <v>20.222000000000001</v>
      </c>
      <c r="AJ144" s="46">
        <f t="shared" si="11"/>
        <v>16.419</v>
      </c>
      <c r="AK144" s="49">
        <v>42233</v>
      </c>
      <c r="AL144" s="50">
        <f t="shared" si="10"/>
        <v>15.4</v>
      </c>
    </row>
    <row r="145" spans="32:38" ht="15" x14ac:dyDescent="0.2">
      <c r="AF145" s="56">
        <v>42282</v>
      </c>
      <c r="AG145" s="30">
        <v>0.73</v>
      </c>
      <c r="AH145" s="31">
        <v>13.71</v>
      </c>
      <c r="AJ145" s="46">
        <f t="shared" si="11"/>
        <v>18.602</v>
      </c>
      <c r="AK145" s="49">
        <v>42234</v>
      </c>
      <c r="AL145" s="50">
        <f t="shared" si="10"/>
        <v>20.8</v>
      </c>
    </row>
    <row r="146" spans="32:38" ht="15" x14ac:dyDescent="0.2">
      <c r="AF146" s="56">
        <v>42283</v>
      </c>
      <c r="AG146" s="30">
        <v>0.79</v>
      </c>
      <c r="AH146" s="31">
        <v>20.032</v>
      </c>
      <c r="AJ146" s="46">
        <f t="shared" si="11"/>
        <v>24.181999999999999</v>
      </c>
      <c r="AK146" s="49">
        <v>42235</v>
      </c>
      <c r="AL146" s="50">
        <f t="shared" si="10"/>
        <v>22.12</v>
      </c>
    </row>
    <row r="147" spans="32:38" ht="15" x14ac:dyDescent="0.2">
      <c r="AF147" s="56">
        <v>42284</v>
      </c>
      <c r="AG147" s="30">
        <v>0.88</v>
      </c>
      <c r="AH147" s="37">
        <v>23.204999999999998</v>
      </c>
      <c r="AJ147" s="46">
        <f t="shared" si="11"/>
        <v>15.766</v>
      </c>
      <c r="AK147" s="49">
        <v>42236</v>
      </c>
      <c r="AL147" s="50">
        <f t="shared" si="10"/>
        <v>17.21</v>
      </c>
    </row>
    <row r="148" spans="32:38" ht="15" x14ac:dyDescent="0.2">
      <c r="AF148" s="56">
        <v>42285</v>
      </c>
      <c r="AG148" s="30">
        <v>0.86</v>
      </c>
      <c r="AH148" s="31">
        <v>22.050999999999998</v>
      </c>
      <c r="AJ148" s="46">
        <f t="shared" si="11"/>
        <v>13.718</v>
      </c>
      <c r="AK148" s="49">
        <v>42237</v>
      </c>
      <c r="AL148" s="50">
        <f t="shared" si="10"/>
        <v>13.8</v>
      </c>
    </row>
    <row r="149" spans="32:38" ht="15" x14ac:dyDescent="0.2">
      <c r="AF149" s="56">
        <v>42286</v>
      </c>
      <c r="AG149" s="30">
        <v>0.93</v>
      </c>
      <c r="AH149" s="31">
        <v>28.253</v>
      </c>
      <c r="AJ149" s="46">
        <f t="shared" si="11"/>
        <v>19.510999999999999</v>
      </c>
      <c r="AK149" s="49">
        <v>42238</v>
      </c>
      <c r="AL149" s="50">
        <f t="shared" si="10"/>
        <v>17.41</v>
      </c>
    </row>
    <row r="150" spans="32:38" ht="15" x14ac:dyDescent="0.2">
      <c r="AF150" s="56">
        <v>42287</v>
      </c>
      <c r="AG150" s="30">
        <v>1.28</v>
      </c>
      <c r="AH150" s="37">
        <v>72.738</v>
      </c>
      <c r="AJ150" s="46" t="e">
        <f t="shared" si="11"/>
        <v>#N/A</v>
      </c>
      <c r="AK150" s="49">
        <v>42239</v>
      </c>
      <c r="AL150" s="50">
        <f t="shared" si="10"/>
        <v>14.4</v>
      </c>
    </row>
    <row r="151" spans="32:38" ht="15" x14ac:dyDescent="0.2">
      <c r="AF151" s="56">
        <v>42289</v>
      </c>
      <c r="AG151" s="30">
        <v>1.08</v>
      </c>
      <c r="AH151" s="31">
        <v>44.156999999999996</v>
      </c>
      <c r="AJ151" s="46">
        <f t="shared" si="11"/>
        <v>14.837</v>
      </c>
      <c r="AK151" s="49">
        <v>42240</v>
      </c>
      <c r="AL151" s="50">
        <f t="shared" si="10"/>
        <v>16.61</v>
      </c>
    </row>
    <row r="152" spans="32:38" ht="15" x14ac:dyDescent="0.2">
      <c r="AF152" s="56">
        <v>42290</v>
      </c>
      <c r="AG152" s="30">
        <v>1.05</v>
      </c>
      <c r="AH152" s="31">
        <v>36.006999999999998</v>
      </c>
      <c r="AJ152" s="46">
        <f t="shared" si="11"/>
        <v>22.635999999999999</v>
      </c>
      <c r="AK152" s="49">
        <v>42241</v>
      </c>
      <c r="AL152" s="50">
        <f t="shared" si="10"/>
        <v>20.3</v>
      </c>
    </row>
    <row r="153" spans="32:38" ht="15" x14ac:dyDescent="0.2">
      <c r="AF153" s="56">
        <v>42291</v>
      </c>
      <c r="AG153" s="30">
        <v>1.08</v>
      </c>
      <c r="AH153" s="37">
        <v>42.081000000000003</v>
      </c>
      <c r="AJ153" s="46">
        <f t="shared" si="11"/>
        <v>15.209</v>
      </c>
      <c r="AK153" s="49">
        <v>42242</v>
      </c>
      <c r="AL153" s="50">
        <f t="shared" si="10"/>
        <v>15.15</v>
      </c>
    </row>
    <row r="154" spans="32:38" ht="15" x14ac:dyDescent="0.2">
      <c r="AF154" s="56">
        <v>42292</v>
      </c>
      <c r="AG154" s="30">
        <v>1.24</v>
      </c>
      <c r="AH154" s="31">
        <v>58.972999999999999</v>
      </c>
      <c r="AJ154" s="46">
        <f t="shared" si="11"/>
        <v>17.169</v>
      </c>
      <c r="AK154" s="49">
        <v>42243</v>
      </c>
      <c r="AL154" s="50">
        <f t="shared" si="10"/>
        <v>15.76</v>
      </c>
    </row>
    <row r="155" spans="32:38" ht="15" x14ac:dyDescent="0.2">
      <c r="AF155" s="56">
        <v>42293</v>
      </c>
      <c r="AG155" s="30">
        <v>1.1000000000000001</v>
      </c>
      <c r="AH155" s="31">
        <v>59.011000000000003</v>
      </c>
      <c r="AJ155" s="46">
        <f t="shared" si="11"/>
        <v>12.567</v>
      </c>
      <c r="AK155" s="49">
        <v>42244</v>
      </c>
      <c r="AL155" s="50">
        <f t="shared" si="10"/>
        <v>12.24</v>
      </c>
    </row>
    <row r="156" spans="32:38" ht="15" x14ac:dyDescent="0.2">
      <c r="AF156" s="56">
        <v>42296</v>
      </c>
      <c r="AG156" s="35">
        <v>1.06</v>
      </c>
      <c r="AH156" s="36">
        <v>50.600999999999999</v>
      </c>
      <c r="AJ156" s="46">
        <f t="shared" si="11"/>
        <v>11.45</v>
      </c>
      <c r="AK156" s="49">
        <v>42245</v>
      </c>
      <c r="AL156" s="50">
        <f t="shared" si="10"/>
        <v>13.75</v>
      </c>
    </row>
    <row r="157" spans="32:38" ht="15" x14ac:dyDescent="0.2">
      <c r="AF157" s="56">
        <v>42297</v>
      </c>
      <c r="AG157" s="30">
        <v>1.01</v>
      </c>
      <c r="AH157" s="31">
        <v>36.470999999999997</v>
      </c>
      <c r="AJ157" s="46" t="e">
        <f t="shared" si="11"/>
        <v>#N/A</v>
      </c>
      <c r="AK157" s="49">
        <v>42246</v>
      </c>
      <c r="AL157" s="50">
        <f t="shared" si="10"/>
        <v>26.14</v>
      </c>
    </row>
    <row r="158" spans="32:38" ht="15" x14ac:dyDescent="0.2">
      <c r="AF158" s="56">
        <v>42298</v>
      </c>
      <c r="AG158" s="30">
        <v>0.95</v>
      </c>
      <c r="AH158" s="31">
        <v>32.201000000000001</v>
      </c>
      <c r="AJ158" s="46">
        <f t="shared" si="11"/>
        <v>16.12</v>
      </c>
      <c r="AK158" s="49">
        <v>42247</v>
      </c>
      <c r="AL158" s="50">
        <f t="shared" si="10"/>
        <v>18.77</v>
      </c>
    </row>
    <row r="159" spans="32:38" ht="15" x14ac:dyDescent="0.2">
      <c r="AF159" s="56">
        <v>42299</v>
      </c>
      <c r="AG159" s="30">
        <v>0.92</v>
      </c>
      <c r="AH159" s="31">
        <v>29.219000000000001</v>
      </c>
      <c r="AJ159" s="46">
        <f t="shared" si="11"/>
        <v>13.811999999999999</v>
      </c>
      <c r="AK159" s="49">
        <v>42248</v>
      </c>
      <c r="AL159" s="50">
        <f t="shared" ref="AL159:AL188" si="12">U7</f>
        <v>14.2</v>
      </c>
    </row>
    <row r="160" spans="32:38" ht="15" x14ac:dyDescent="0.2">
      <c r="AF160" s="56">
        <v>42300</v>
      </c>
      <c r="AG160" s="30">
        <v>0.91</v>
      </c>
      <c r="AH160" s="31">
        <v>26.873000000000001</v>
      </c>
      <c r="AJ160" s="46">
        <f t="shared" si="11"/>
        <v>12.247999999999999</v>
      </c>
      <c r="AK160" s="49">
        <v>42249</v>
      </c>
      <c r="AL160" s="50">
        <f t="shared" si="12"/>
        <v>14.15</v>
      </c>
    </row>
    <row r="161" spans="32:38" ht="15" x14ac:dyDescent="0.2">
      <c r="AF161" s="56">
        <v>42301</v>
      </c>
      <c r="AG161" s="30">
        <v>0.87</v>
      </c>
      <c r="AH161" s="31">
        <v>23.814</v>
      </c>
      <c r="AJ161" s="46">
        <f t="shared" si="11"/>
        <v>20.332000000000001</v>
      </c>
      <c r="AK161" s="49">
        <v>42250</v>
      </c>
      <c r="AL161" s="50">
        <f t="shared" si="12"/>
        <v>19.670000000000002</v>
      </c>
    </row>
    <row r="162" spans="32:38" ht="15" x14ac:dyDescent="0.2">
      <c r="AF162" s="56">
        <v>42303</v>
      </c>
      <c r="AG162" s="30">
        <v>0.9</v>
      </c>
      <c r="AH162" s="31">
        <v>24.943999999999999</v>
      </c>
      <c r="AJ162" s="46">
        <f t="shared" si="11"/>
        <v>27.036000000000001</v>
      </c>
      <c r="AK162" s="49">
        <v>42251</v>
      </c>
      <c r="AL162" s="50">
        <f t="shared" si="12"/>
        <v>36.94</v>
      </c>
    </row>
    <row r="163" spans="32:38" ht="15" x14ac:dyDescent="0.2">
      <c r="AF163" s="56">
        <v>42304</v>
      </c>
      <c r="AG163" s="30">
        <v>0.95</v>
      </c>
      <c r="AH163" s="31">
        <v>30.850999999999999</v>
      </c>
      <c r="AJ163" s="46" t="e">
        <f t="shared" si="11"/>
        <v>#N/A</v>
      </c>
      <c r="AK163" s="49">
        <v>42252</v>
      </c>
      <c r="AL163" s="50">
        <f t="shared" si="12"/>
        <v>44.37</v>
      </c>
    </row>
    <row r="164" spans="32:38" ht="15" x14ac:dyDescent="0.2">
      <c r="AF164" s="56">
        <v>42305</v>
      </c>
      <c r="AG164" s="30">
        <v>0.91</v>
      </c>
      <c r="AH164" s="31">
        <v>23.672999999999998</v>
      </c>
      <c r="AJ164" s="46" t="e">
        <f t="shared" si="11"/>
        <v>#N/A</v>
      </c>
      <c r="AK164" s="49">
        <v>42253</v>
      </c>
      <c r="AL164" s="50">
        <f t="shared" si="12"/>
        <v>44.1</v>
      </c>
    </row>
    <row r="165" spans="32:38" ht="15" x14ac:dyDescent="0.2">
      <c r="AF165" s="56">
        <v>42306</v>
      </c>
      <c r="AG165" s="30">
        <v>0.89</v>
      </c>
      <c r="AH165" s="31">
        <v>21.791</v>
      </c>
      <c r="AJ165" s="46">
        <f t="shared" si="11"/>
        <v>30.37</v>
      </c>
      <c r="AK165" s="49">
        <v>42254</v>
      </c>
      <c r="AL165" s="50">
        <f t="shared" si="12"/>
        <v>32.47</v>
      </c>
    </row>
    <row r="166" spans="32:38" ht="15" x14ac:dyDescent="0.2">
      <c r="AF166" s="56">
        <v>42307</v>
      </c>
      <c r="AG166" s="35">
        <v>0.86</v>
      </c>
      <c r="AH166" s="36">
        <v>20.672000000000001</v>
      </c>
      <c r="AJ166" s="46">
        <f t="shared" si="11"/>
        <v>26.24</v>
      </c>
      <c r="AK166" s="49">
        <v>42255</v>
      </c>
      <c r="AL166" s="50">
        <f t="shared" si="12"/>
        <v>23.94</v>
      </c>
    </row>
    <row r="167" spans="32:38" ht="15" x14ac:dyDescent="0.2">
      <c r="AF167" s="56">
        <v>42310</v>
      </c>
      <c r="AG167" s="30">
        <v>0.86</v>
      </c>
      <c r="AH167" s="31">
        <v>21.056999999999999</v>
      </c>
      <c r="AJ167" s="46">
        <f t="shared" si="11"/>
        <v>21.663</v>
      </c>
      <c r="AK167" s="49">
        <v>42256</v>
      </c>
      <c r="AL167" s="50">
        <f t="shared" si="12"/>
        <v>21.12</v>
      </c>
    </row>
    <row r="168" spans="32:38" ht="15" x14ac:dyDescent="0.2">
      <c r="AF168" s="56">
        <v>42311</v>
      </c>
      <c r="AG168" s="30">
        <v>0.94</v>
      </c>
      <c r="AH168" s="31">
        <v>29.344000000000001</v>
      </c>
      <c r="AJ168" s="46">
        <f t="shared" si="11"/>
        <v>21.934999999999999</v>
      </c>
      <c r="AK168" s="49">
        <v>42257</v>
      </c>
      <c r="AL168" s="50">
        <f t="shared" si="12"/>
        <v>21.05</v>
      </c>
    </row>
    <row r="169" spans="32:38" ht="15" x14ac:dyDescent="0.2">
      <c r="AF169" s="56">
        <v>42312</v>
      </c>
      <c r="AG169" s="30">
        <v>1.07</v>
      </c>
      <c r="AH169" s="31">
        <v>45.939</v>
      </c>
      <c r="AJ169" s="46">
        <f t="shared" si="11"/>
        <v>18.657</v>
      </c>
      <c r="AK169" s="49">
        <v>42258</v>
      </c>
      <c r="AL169" s="50">
        <f t="shared" si="12"/>
        <v>17.920000000000002</v>
      </c>
    </row>
    <row r="170" spans="32:38" ht="15" x14ac:dyDescent="0.2">
      <c r="AF170" s="56">
        <v>42313</v>
      </c>
      <c r="AG170" s="30">
        <v>1.27</v>
      </c>
      <c r="AH170" s="31">
        <v>69.385000000000005</v>
      </c>
      <c r="AJ170" s="46">
        <f t="shared" si="11"/>
        <v>30.408000000000001</v>
      </c>
      <c r="AK170" s="49">
        <v>42259</v>
      </c>
      <c r="AL170" s="50">
        <f t="shared" si="12"/>
        <v>33.6</v>
      </c>
    </row>
    <row r="171" spans="32:38" ht="15" x14ac:dyDescent="0.2">
      <c r="AF171" s="56">
        <v>42314</v>
      </c>
      <c r="AG171" s="30">
        <v>1.32</v>
      </c>
      <c r="AH171" s="31">
        <v>100.127</v>
      </c>
      <c r="AJ171" s="46" t="e">
        <f t="shared" si="11"/>
        <v>#N/A</v>
      </c>
      <c r="AK171" s="49">
        <v>42260</v>
      </c>
      <c r="AL171" s="50">
        <f t="shared" si="12"/>
        <v>33.53</v>
      </c>
    </row>
    <row r="172" spans="32:38" ht="15" x14ac:dyDescent="0.2">
      <c r="AF172" s="56">
        <v>42315</v>
      </c>
      <c r="AG172" s="30">
        <v>1.29</v>
      </c>
      <c r="AH172" s="31">
        <v>79.381</v>
      </c>
      <c r="AJ172" s="46">
        <f t="shared" si="11"/>
        <v>23.591000000000001</v>
      </c>
      <c r="AK172" s="49">
        <v>42261</v>
      </c>
      <c r="AL172" s="50">
        <f t="shared" si="12"/>
        <v>22.25</v>
      </c>
    </row>
    <row r="173" spans="32:38" ht="15" x14ac:dyDescent="0.2">
      <c r="AF173" s="56">
        <v>42317</v>
      </c>
      <c r="AG173" s="30">
        <v>1.25</v>
      </c>
      <c r="AH173" s="31">
        <v>64.852999999999994</v>
      </c>
      <c r="AJ173" s="46">
        <f t="shared" si="11"/>
        <v>21.75</v>
      </c>
      <c r="AK173" s="49">
        <v>42262</v>
      </c>
      <c r="AL173" s="50">
        <f t="shared" si="12"/>
        <v>20.49</v>
      </c>
    </row>
    <row r="174" spans="32:38" ht="15" x14ac:dyDescent="0.2">
      <c r="AF174" s="56">
        <v>42318</v>
      </c>
      <c r="AG174" s="30">
        <v>1.23</v>
      </c>
      <c r="AH174" s="31">
        <v>60.183</v>
      </c>
      <c r="AJ174" s="46">
        <f t="shared" si="11"/>
        <v>18.827999999999999</v>
      </c>
      <c r="AK174" s="49">
        <v>42263</v>
      </c>
      <c r="AL174" s="50">
        <f t="shared" si="12"/>
        <v>18.72</v>
      </c>
    </row>
    <row r="175" spans="32:38" ht="15" x14ac:dyDescent="0.2">
      <c r="AF175" s="56">
        <v>42319</v>
      </c>
      <c r="AG175" s="30">
        <v>1.28</v>
      </c>
      <c r="AH175" s="31">
        <v>69.25</v>
      </c>
      <c r="AJ175" s="46">
        <f t="shared" si="11"/>
        <v>23.648</v>
      </c>
      <c r="AK175" s="49">
        <v>42264</v>
      </c>
      <c r="AL175" s="50">
        <f t="shared" si="12"/>
        <v>22.06</v>
      </c>
    </row>
    <row r="176" spans="32:38" ht="15" x14ac:dyDescent="0.2">
      <c r="AF176" s="56">
        <v>42320</v>
      </c>
      <c r="AG176" s="30">
        <v>1.27</v>
      </c>
      <c r="AH176" s="31">
        <v>66.835999999999999</v>
      </c>
      <c r="AJ176" s="46">
        <f t="shared" si="11"/>
        <v>16.324000000000002</v>
      </c>
      <c r="AK176" s="49">
        <v>42265</v>
      </c>
      <c r="AL176" s="50">
        <f t="shared" si="12"/>
        <v>17.41</v>
      </c>
    </row>
    <row r="177" spans="32:38" ht="15" x14ac:dyDescent="0.2">
      <c r="AF177" s="56">
        <v>42321</v>
      </c>
      <c r="AG177" s="30">
        <v>1.25</v>
      </c>
      <c r="AH177" s="31">
        <v>57.048000000000002</v>
      </c>
      <c r="AJ177" s="46">
        <f t="shared" si="11"/>
        <v>14.989000000000001</v>
      </c>
      <c r="AK177" s="49">
        <v>42266</v>
      </c>
      <c r="AL177" s="50">
        <f t="shared" si="12"/>
        <v>15.65</v>
      </c>
    </row>
    <row r="178" spans="32:38" ht="15" x14ac:dyDescent="0.2">
      <c r="AF178" s="56">
        <v>42324</v>
      </c>
      <c r="AG178" s="30">
        <v>1.03</v>
      </c>
      <c r="AH178" s="31">
        <v>37.459000000000003</v>
      </c>
      <c r="AJ178" s="46" t="e">
        <f t="shared" si="11"/>
        <v>#N/A</v>
      </c>
      <c r="AK178" s="49">
        <v>42267</v>
      </c>
      <c r="AL178" s="50">
        <f t="shared" si="12"/>
        <v>14.35</v>
      </c>
    </row>
    <row r="179" spans="32:38" ht="15" x14ac:dyDescent="0.2">
      <c r="AF179" s="56">
        <v>42325</v>
      </c>
      <c r="AG179" s="30">
        <v>1.04</v>
      </c>
      <c r="AH179" s="31">
        <v>41.331000000000003</v>
      </c>
      <c r="AJ179" s="46">
        <f t="shared" si="11"/>
        <v>17.119</v>
      </c>
      <c r="AK179" s="49">
        <v>42268</v>
      </c>
      <c r="AL179" s="50">
        <f t="shared" si="12"/>
        <v>18.27</v>
      </c>
    </row>
    <row r="180" spans="32:38" ht="15" x14ac:dyDescent="0.2">
      <c r="AF180" s="56">
        <v>42326</v>
      </c>
      <c r="AG180" s="30">
        <v>1.1299999999999999</v>
      </c>
      <c r="AH180" s="31">
        <v>52.628</v>
      </c>
      <c r="AJ180" s="46" t="e">
        <f t="shared" si="11"/>
        <v>#N/A</v>
      </c>
      <c r="AK180" s="49">
        <v>42269</v>
      </c>
      <c r="AL180" s="50">
        <f t="shared" si="12"/>
        <v>72.12</v>
      </c>
    </row>
    <row r="181" spans="32:38" ht="15" x14ac:dyDescent="0.2">
      <c r="AF181" s="56">
        <v>42327</v>
      </c>
      <c r="AG181" s="30">
        <v>1.23</v>
      </c>
      <c r="AH181" s="31">
        <v>62.662999999999997</v>
      </c>
      <c r="AJ181" s="46">
        <f t="shared" si="11"/>
        <v>28.03</v>
      </c>
      <c r="AK181" s="49">
        <v>42270</v>
      </c>
      <c r="AL181" s="50">
        <f t="shared" si="12"/>
        <v>30.95</v>
      </c>
    </row>
    <row r="182" spans="32:38" ht="15" x14ac:dyDescent="0.2">
      <c r="AF182" s="56">
        <v>42328</v>
      </c>
      <c r="AG182" s="30">
        <v>1.07</v>
      </c>
      <c r="AH182" s="31">
        <v>49.279000000000003</v>
      </c>
      <c r="AJ182" s="46" t="e">
        <f t="shared" si="11"/>
        <v>#N/A</v>
      </c>
      <c r="AK182" s="49">
        <v>42271</v>
      </c>
      <c r="AL182" s="50">
        <f t="shared" si="12"/>
        <v>25.51</v>
      </c>
    </row>
    <row r="183" spans="32:38" ht="15" x14ac:dyDescent="0.2">
      <c r="AF183" s="56">
        <v>42329</v>
      </c>
      <c r="AG183" s="30">
        <v>1.03</v>
      </c>
      <c r="AH183" s="31">
        <v>43.218000000000004</v>
      </c>
      <c r="AJ183" s="46">
        <f t="shared" si="11"/>
        <v>19.707000000000001</v>
      </c>
      <c r="AK183" s="49">
        <v>42272</v>
      </c>
      <c r="AL183" s="50">
        <f t="shared" si="12"/>
        <v>19.05</v>
      </c>
    </row>
    <row r="184" spans="32:38" ht="15" x14ac:dyDescent="0.2">
      <c r="AF184" s="56">
        <v>42331</v>
      </c>
      <c r="AG184" s="30">
        <v>1.25</v>
      </c>
      <c r="AH184" s="36">
        <v>59.773000000000003</v>
      </c>
      <c r="AJ184" s="46">
        <f t="shared" si="11"/>
        <v>16.308</v>
      </c>
      <c r="AK184" s="49">
        <v>42273</v>
      </c>
      <c r="AL184" s="50">
        <f t="shared" si="12"/>
        <v>16.61</v>
      </c>
    </row>
    <row r="185" spans="32:38" ht="15" x14ac:dyDescent="0.2">
      <c r="AF185" s="56">
        <v>42332</v>
      </c>
      <c r="AG185" s="30">
        <v>1.1299999999999999</v>
      </c>
      <c r="AH185" s="31">
        <v>53.61</v>
      </c>
      <c r="AJ185" s="46" t="e">
        <f t="shared" si="11"/>
        <v>#N/A</v>
      </c>
      <c r="AK185" s="49">
        <v>42274</v>
      </c>
      <c r="AL185" s="50">
        <f t="shared" si="12"/>
        <v>15.65</v>
      </c>
    </row>
    <row r="186" spans="32:38" ht="15" x14ac:dyDescent="0.2">
      <c r="AF186" s="56">
        <v>42333</v>
      </c>
      <c r="AG186" s="30">
        <v>1.06</v>
      </c>
      <c r="AH186" s="31">
        <v>46.081000000000003</v>
      </c>
      <c r="AJ186" s="46">
        <f t="shared" si="11"/>
        <v>14.949</v>
      </c>
      <c r="AK186" s="49">
        <v>42275</v>
      </c>
      <c r="AL186" s="50">
        <f t="shared" si="12"/>
        <v>15.76</v>
      </c>
    </row>
    <row r="187" spans="32:38" ht="15" x14ac:dyDescent="0.2">
      <c r="AF187" s="56">
        <v>42335</v>
      </c>
      <c r="AG187" s="30">
        <v>0.97</v>
      </c>
      <c r="AH187" s="31">
        <v>35.179000000000002</v>
      </c>
      <c r="AJ187" s="46">
        <f t="shared" si="11"/>
        <v>14.225</v>
      </c>
      <c r="AK187" s="49">
        <v>42276</v>
      </c>
      <c r="AL187" s="50">
        <f t="shared" si="12"/>
        <v>15.71</v>
      </c>
    </row>
    <row r="188" spans="32:38" ht="15" x14ac:dyDescent="0.2">
      <c r="AF188" s="56">
        <v>42336</v>
      </c>
      <c r="AG188" s="30">
        <v>0.95</v>
      </c>
      <c r="AH188" s="31">
        <v>32.215000000000003</v>
      </c>
      <c r="AJ188" s="46">
        <f t="shared" si="11"/>
        <v>22.026</v>
      </c>
      <c r="AK188" s="49">
        <v>42277</v>
      </c>
      <c r="AL188" s="50">
        <f t="shared" si="12"/>
        <v>22.12</v>
      </c>
    </row>
    <row r="189" spans="32:38" ht="15" x14ac:dyDescent="0.2">
      <c r="AF189" s="56">
        <v>42338</v>
      </c>
      <c r="AG189" s="30">
        <v>1.07</v>
      </c>
      <c r="AH189" s="31">
        <v>56.212000000000003</v>
      </c>
      <c r="AJ189" s="46">
        <f t="shared" si="11"/>
        <v>20.277999999999999</v>
      </c>
      <c r="AK189" s="49">
        <v>42278</v>
      </c>
      <c r="AL189" s="50">
        <f t="shared" ref="AL189:AL219" si="13">V7</f>
        <v>18.02</v>
      </c>
    </row>
    <row r="190" spans="32:38" ht="15" x14ac:dyDescent="0.2">
      <c r="AF190" s="56">
        <v>42339</v>
      </c>
      <c r="AG190" s="30">
        <v>0.97</v>
      </c>
      <c r="AH190" s="31">
        <v>34.343000000000004</v>
      </c>
      <c r="AJ190" s="46">
        <f t="shared" si="11"/>
        <v>16.606000000000002</v>
      </c>
      <c r="AK190" s="49">
        <v>42279</v>
      </c>
      <c r="AL190" s="50">
        <f t="shared" si="13"/>
        <v>16.61</v>
      </c>
    </row>
    <row r="191" spans="32:38" ht="15" x14ac:dyDescent="0.2">
      <c r="AF191" s="56">
        <v>42340</v>
      </c>
      <c r="AG191" s="30">
        <v>0.95</v>
      </c>
      <c r="AH191" s="36">
        <v>31.431000000000001</v>
      </c>
      <c r="AJ191" s="46">
        <f t="shared" si="11"/>
        <v>20.222000000000001</v>
      </c>
      <c r="AK191" s="49">
        <v>42280</v>
      </c>
      <c r="AL191" s="50">
        <f t="shared" si="13"/>
        <v>18.02</v>
      </c>
    </row>
    <row r="192" spans="32:38" ht="15" x14ac:dyDescent="0.2">
      <c r="AF192" s="56">
        <v>42341</v>
      </c>
      <c r="AG192" s="30">
        <v>0.92</v>
      </c>
      <c r="AH192" s="31">
        <v>28.835999999999999</v>
      </c>
      <c r="AJ192" s="46" t="e">
        <f t="shared" si="11"/>
        <v>#N/A</v>
      </c>
      <c r="AK192" s="49">
        <v>42281</v>
      </c>
      <c r="AL192" s="50">
        <f t="shared" si="13"/>
        <v>16.260000000000002</v>
      </c>
    </row>
    <row r="193" spans="32:38" ht="15" x14ac:dyDescent="0.2">
      <c r="AF193" s="56">
        <v>42342</v>
      </c>
      <c r="AG193" s="30">
        <v>0.95</v>
      </c>
      <c r="AH193" s="31">
        <v>30.940999999999999</v>
      </c>
      <c r="AJ193" s="46">
        <f t="shared" si="11"/>
        <v>13.71</v>
      </c>
      <c r="AK193" s="49">
        <v>42282</v>
      </c>
      <c r="AL193" s="50">
        <f t="shared" si="13"/>
        <v>14.35</v>
      </c>
    </row>
    <row r="194" spans="32:38" ht="15" x14ac:dyDescent="0.2">
      <c r="AF194" s="56">
        <v>42346</v>
      </c>
      <c r="AG194" s="30">
        <v>0.94</v>
      </c>
      <c r="AH194" s="31">
        <v>31.884</v>
      </c>
      <c r="AJ194" s="46">
        <f t="shared" si="11"/>
        <v>20.032</v>
      </c>
      <c r="AK194" s="49">
        <v>42283</v>
      </c>
      <c r="AL194" s="50">
        <f t="shared" si="13"/>
        <v>17.97</v>
      </c>
    </row>
    <row r="195" spans="32:38" ht="15" x14ac:dyDescent="0.2">
      <c r="AF195" s="56">
        <v>42347</v>
      </c>
      <c r="AG195" s="30">
        <v>0.92</v>
      </c>
      <c r="AH195" s="31">
        <v>30.228000000000002</v>
      </c>
      <c r="AJ195" s="46">
        <f t="shared" si="11"/>
        <v>23.204999999999998</v>
      </c>
      <c r="AK195" s="49">
        <v>42284</v>
      </c>
      <c r="AL195" s="50">
        <f t="shared" si="13"/>
        <v>23.19</v>
      </c>
    </row>
    <row r="196" spans="32:38" ht="15" x14ac:dyDescent="0.2">
      <c r="AF196" s="56">
        <v>42349</v>
      </c>
      <c r="AG196" s="30">
        <v>0.89</v>
      </c>
      <c r="AH196" s="31">
        <v>25.27</v>
      </c>
      <c r="AJ196" s="46">
        <f t="shared" si="11"/>
        <v>22.050999999999998</v>
      </c>
      <c r="AK196" s="49">
        <v>42285</v>
      </c>
      <c r="AL196" s="50">
        <f t="shared" si="13"/>
        <v>26.14</v>
      </c>
    </row>
    <row r="197" spans="32:38" ht="15" x14ac:dyDescent="0.2">
      <c r="AF197" s="56">
        <v>42350</v>
      </c>
      <c r="AG197" s="30">
        <v>0.95</v>
      </c>
      <c r="AH197" s="31">
        <v>31.794</v>
      </c>
      <c r="AJ197" s="46">
        <f t="shared" si="11"/>
        <v>28.253</v>
      </c>
      <c r="AK197" s="49">
        <v>42286</v>
      </c>
      <c r="AL197" s="50">
        <f t="shared" si="13"/>
        <v>32.31</v>
      </c>
    </row>
    <row r="198" spans="32:38" ht="15" x14ac:dyDescent="0.2">
      <c r="AF198" s="56">
        <v>42352</v>
      </c>
      <c r="AG198" s="35">
        <v>0.97</v>
      </c>
      <c r="AH198" s="36">
        <v>34.534999999999997</v>
      </c>
      <c r="AJ198" s="46">
        <f t="shared" si="11"/>
        <v>72.738</v>
      </c>
      <c r="AK198" s="49">
        <v>42287</v>
      </c>
      <c r="AL198" s="50">
        <f t="shared" si="13"/>
        <v>94.02</v>
      </c>
    </row>
    <row r="199" spans="32:38" ht="15" x14ac:dyDescent="0.2">
      <c r="AF199" s="56">
        <v>42353</v>
      </c>
      <c r="AG199" s="30">
        <v>0.91</v>
      </c>
      <c r="AH199" s="31">
        <v>26.75</v>
      </c>
      <c r="AJ199" s="46" t="e">
        <f t="shared" ref="AJ199:AJ262" si="14">VLOOKUP(AK199,AF:AH,3,FALSE)</f>
        <v>#N/A</v>
      </c>
      <c r="AK199" s="49">
        <v>42288</v>
      </c>
      <c r="AL199" s="50">
        <f t="shared" si="13"/>
        <v>45</v>
      </c>
    </row>
    <row r="200" spans="32:38" ht="15" x14ac:dyDescent="0.2">
      <c r="AF200" s="56">
        <v>42354</v>
      </c>
      <c r="AG200" s="30">
        <v>0.88</v>
      </c>
      <c r="AH200" s="31">
        <v>24.175999999999998</v>
      </c>
      <c r="AJ200" s="46">
        <f t="shared" si="14"/>
        <v>44.156999999999996</v>
      </c>
      <c r="AK200" s="49">
        <v>42289</v>
      </c>
      <c r="AL200" s="50">
        <f t="shared" si="13"/>
        <v>45.98</v>
      </c>
    </row>
    <row r="201" spans="32:38" ht="15" x14ac:dyDescent="0.2">
      <c r="AF201" s="56">
        <v>42355</v>
      </c>
      <c r="AG201" s="30">
        <v>0.87</v>
      </c>
      <c r="AH201" s="31">
        <v>22.789000000000001</v>
      </c>
      <c r="AJ201" s="46">
        <f t="shared" si="14"/>
        <v>36.006999999999998</v>
      </c>
      <c r="AK201" s="49">
        <v>42290</v>
      </c>
      <c r="AL201" s="50">
        <f t="shared" si="13"/>
        <v>41.86</v>
      </c>
    </row>
    <row r="202" spans="32:38" ht="15" x14ac:dyDescent="0.2">
      <c r="AF202" s="56">
        <v>42356</v>
      </c>
      <c r="AG202" s="30">
        <v>0.86</v>
      </c>
      <c r="AH202" s="31">
        <v>23.236000000000001</v>
      </c>
      <c r="AJ202" s="46">
        <f t="shared" si="14"/>
        <v>42.081000000000003</v>
      </c>
      <c r="AK202" s="49">
        <v>42291</v>
      </c>
      <c r="AL202" s="50">
        <f t="shared" si="13"/>
        <v>45.09</v>
      </c>
    </row>
    <row r="203" spans="32:38" ht="15" x14ac:dyDescent="0.2">
      <c r="AF203" s="56">
        <v>42357</v>
      </c>
      <c r="AG203" s="30">
        <v>0.85</v>
      </c>
      <c r="AH203" s="31">
        <v>22.010999999999999</v>
      </c>
      <c r="AJ203" s="46">
        <f t="shared" si="14"/>
        <v>58.972999999999999</v>
      </c>
      <c r="AK203" s="49">
        <v>42292</v>
      </c>
      <c r="AL203" s="50">
        <f t="shared" si="13"/>
        <v>67.03</v>
      </c>
    </row>
    <row r="204" spans="32:38" ht="15" x14ac:dyDescent="0.2">
      <c r="AF204" s="56">
        <v>42359</v>
      </c>
      <c r="AG204" s="30">
        <v>0.82</v>
      </c>
      <c r="AH204" s="31">
        <v>18.937000000000001</v>
      </c>
      <c r="AJ204" s="46">
        <f t="shared" si="14"/>
        <v>59.011000000000003</v>
      </c>
      <c r="AK204" s="49">
        <v>42293</v>
      </c>
      <c r="AL204" s="50">
        <f t="shared" si="13"/>
        <v>45.89</v>
      </c>
    </row>
    <row r="205" spans="32:38" ht="15" x14ac:dyDescent="0.2">
      <c r="AF205" s="56">
        <v>42360</v>
      </c>
      <c r="AG205" s="30">
        <v>0.81</v>
      </c>
      <c r="AH205" s="31">
        <v>17.724</v>
      </c>
      <c r="AJ205" s="46" t="e">
        <f t="shared" si="14"/>
        <v>#N/A</v>
      </c>
      <c r="AK205" s="49">
        <v>42294</v>
      </c>
      <c r="AL205" s="50">
        <f t="shared" si="13"/>
        <v>99.3</v>
      </c>
    </row>
    <row r="206" spans="32:38" ht="15" x14ac:dyDescent="0.2">
      <c r="AF206" s="56">
        <v>42362</v>
      </c>
      <c r="AG206" s="30">
        <v>0.8</v>
      </c>
      <c r="AH206" s="31">
        <v>16.314</v>
      </c>
      <c r="AJ206" s="46" t="e">
        <f t="shared" si="14"/>
        <v>#N/A</v>
      </c>
      <c r="AK206" s="49">
        <v>42295</v>
      </c>
      <c r="AL206" s="50">
        <f t="shared" si="13"/>
        <v>56.98</v>
      </c>
    </row>
    <row r="207" spans="32:38" ht="15" x14ac:dyDescent="0.2">
      <c r="AF207" s="56">
        <v>42363</v>
      </c>
      <c r="AG207" s="30">
        <v>1.34</v>
      </c>
      <c r="AH207" s="31">
        <v>76.02</v>
      </c>
      <c r="AJ207" s="46">
        <f t="shared" si="14"/>
        <v>50.600999999999999</v>
      </c>
      <c r="AK207" s="49">
        <v>42296</v>
      </c>
      <c r="AL207" s="50">
        <f t="shared" si="13"/>
        <v>44.64</v>
      </c>
    </row>
    <row r="208" spans="32:38" ht="15" x14ac:dyDescent="0.2">
      <c r="AF208" s="56">
        <v>42364</v>
      </c>
      <c r="AG208" s="30">
        <v>0.94</v>
      </c>
      <c r="AH208" s="31">
        <v>31.344000000000001</v>
      </c>
      <c r="AJ208" s="46">
        <f t="shared" si="14"/>
        <v>36.470999999999997</v>
      </c>
      <c r="AK208" s="49">
        <v>42297</v>
      </c>
      <c r="AL208" s="50">
        <f t="shared" si="13"/>
        <v>38.01</v>
      </c>
    </row>
    <row r="209" spans="32:38" ht="15" x14ac:dyDescent="0.2">
      <c r="AF209" s="56">
        <v>42366</v>
      </c>
      <c r="AG209" s="30">
        <v>0.88</v>
      </c>
      <c r="AH209" s="31">
        <v>24.841999999999999</v>
      </c>
      <c r="AJ209" s="46">
        <f t="shared" si="14"/>
        <v>32.201000000000001</v>
      </c>
      <c r="AK209" s="49">
        <v>42298</v>
      </c>
      <c r="AL209" s="50">
        <f t="shared" si="13"/>
        <v>32.159999999999997</v>
      </c>
    </row>
    <row r="210" spans="32:38" ht="15" x14ac:dyDescent="0.2">
      <c r="AF210" s="56">
        <v>42367</v>
      </c>
      <c r="AG210" s="30">
        <v>0.87</v>
      </c>
      <c r="AH210" s="31">
        <v>23.184000000000001</v>
      </c>
      <c r="AJ210" s="46">
        <f t="shared" si="14"/>
        <v>29.219000000000001</v>
      </c>
      <c r="AK210" s="49">
        <v>42299</v>
      </c>
      <c r="AL210" s="50">
        <f t="shared" si="13"/>
        <v>28.9</v>
      </c>
    </row>
    <row r="211" spans="32:38" ht="15" x14ac:dyDescent="0.2">
      <c r="AF211" s="56">
        <v>42368</v>
      </c>
      <c r="AG211" s="30">
        <v>0.84</v>
      </c>
      <c r="AH211" s="31">
        <v>21.181000000000001</v>
      </c>
      <c r="AJ211" s="46">
        <f t="shared" si="14"/>
        <v>26.873000000000001</v>
      </c>
      <c r="AK211" s="49">
        <v>42300</v>
      </c>
      <c r="AL211" s="50">
        <f t="shared" si="13"/>
        <v>28.14</v>
      </c>
    </row>
    <row r="212" spans="32:38" ht="15" x14ac:dyDescent="0.2">
      <c r="AF212" s="56">
        <v>42369</v>
      </c>
      <c r="AG212" s="30">
        <v>0.82</v>
      </c>
      <c r="AH212" s="31">
        <v>19.227</v>
      </c>
      <c r="AJ212" s="46">
        <f t="shared" si="14"/>
        <v>23.814</v>
      </c>
      <c r="AK212" s="49">
        <v>42301</v>
      </c>
      <c r="AL212" s="50">
        <f t="shared" si="13"/>
        <v>25.7</v>
      </c>
    </row>
    <row r="213" spans="32:38" ht="15" x14ac:dyDescent="0.2">
      <c r="AF213" s="56">
        <v>42373</v>
      </c>
      <c r="AG213" s="30">
        <v>0.78</v>
      </c>
      <c r="AH213" s="31">
        <v>16.201000000000001</v>
      </c>
      <c r="AJ213" s="46" t="e">
        <f t="shared" si="14"/>
        <v>#N/A</v>
      </c>
      <c r="AK213" s="49">
        <v>42302</v>
      </c>
      <c r="AL213" s="50">
        <f t="shared" si="13"/>
        <v>36.79</v>
      </c>
    </row>
    <row r="214" spans="32:38" ht="15" x14ac:dyDescent="0.2">
      <c r="AF214" s="56">
        <v>42374</v>
      </c>
      <c r="AG214" s="30">
        <v>0.77</v>
      </c>
      <c r="AH214" s="31">
        <v>15.167999999999999</v>
      </c>
      <c r="AJ214" s="46">
        <f t="shared" si="14"/>
        <v>24.943999999999999</v>
      </c>
      <c r="AK214" s="49">
        <v>42303</v>
      </c>
      <c r="AL214" s="50">
        <f t="shared" si="13"/>
        <v>29.58</v>
      </c>
    </row>
    <row r="215" spans="32:38" ht="15" x14ac:dyDescent="0.2">
      <c r="AF215" s="56">
        <v>42375</v>
      </c>
      <c r="AG215" s="30">
        <v>0.77</v>
      </c>
      <c r="AH215" s="31">
        <v>15.753</v>
      </c>
      <c r="AJ215" s="46">
        <f t="shared" si="14"/>
        <v>30.850999999999999</v>
      </c>
      <c r="AK215" s="49">
        <v>42304</v>
      </c>
      <c r="AL215" s="50">
        <f t="shared" si="13"/>
        <v>33.68</v>
      </c>
    </row>
    <row r="216" spans="32:38" ht="15" x14ac:dyDescent="0.2">
      <c r="AF216" s="56">
        <v>42376</v>
      </c>
      <c r="AG216" s="30">
        <v>0.76</v>
      </c>
      <c r="AH216" s="31">
        <v>14.215</v>
      </c>
      <c r="AJ216" s="46">
        <f t="shared" si="14"/>
        <v>23.672999999999998</v>
      </c>
      <c r="AK216" s="49">
        <v>42305</v>
      </c>
      <c r="AL216" s="50">
        <f t="shared" si="13"/>
        <v>27.61</v>
      </c>
    </row>
    <row r="217" spans="32:38" ht="15" x14ac:dyDescent="0.2">
      <c r="AF217" s="56">
        <v>42377</v>
      </c>
      <c r="AG217" s="30">
        <v>0.75</v>
      </c>
      <c r="AH217" s="31">
        <v>13.302</v>
      </c>
      <c r="AJ217" s="46">
        <f t="shared" si="14"/>
        <v>21.791</v>
      </c>
      <c r="AK217" s="49">
        <v>42306</v>
      </c>
      <c r="AL217" s="50">
        <f t="shared" si="13"/>
        <v>26.14</v>
      </c>
    </row>
    <row r="218" spans="32:38" ht="15" x14ac:dyDescent="0.2">
      <c r="AF218" s="56">
        <v>42380</v>
      </c>
      <c r="AG218" s="30">
        <v>0.74</v>
      </c>
      <c r="AH218" s="31">
        <v>12.183999999999999</v>
      </c>
      <c r="AJ218" s="46">
        <f t="shared" si="14"/>
        <v>20.672000000000001</v>
      </c>
      <c r="AK218" s="49">
        <v>42307</v>
      </c>
      <c r="AL218" s="50">
        <f t="shared" si="13"/>
        <v>23.38</v>
      </c>
    </row>
    <row r="219" spans="32:38" ht="15" x14ac:dyDescent="0.2">
      <c r="AF219" s="56">
        <v>42381</v>
      </c>
      <c r="AG219" s="35">
        <v>0.73</v>
      </c>
      <c r="AH219" s="36">
        <v>11.266</v>
      </c>
      <c r="AJ219" s="46" t="e">
        <f t="shared" si="14"/>
        <v>#N/A</v>
      </c>
      <c r="AK219" s="49">
        <v>42308</v>
      </c>
      <c r="AL219" s="50">
        <f t="shared" si="13"/>
        <v>23</v>
      </c>
    </row>
    <row r="220" spans="32:38" ht="15" x14ac:dyDescent="0.2">
      <c r="AF220" s="56">
        <v>42383</v>
      </c>
      <c r="AG220" s="30">
        <v>0.73</v>
      </c>
      <c r="AH220" s="36">
        <v>11.348000000000001</v>
      </c>
      <c r="AJ220" s="46" t="e">
        <f t="shared" si="14"/>
        <v>#N/A</v>
      </c>
      <c r="AK220" s="49">
        <v>42309</v>
      </c>
      <c r="AL220" s="50">
        <f t="shared" ref="AL220:AL249" si="15">W7</f>
        <v>23.06</v>
      </c>
    </row>
    <row r="221" spans="32:38" ht="15" x14ac:dyDescent="0.2">
      <c r="AF221" s="56">
        <v>42384</v>
      </c>
      <c r="AG221" s="30">
        <v>0.75</v>
      </c>
      <c r="AH221" s="31">
        <v>14.108000000000001</v>
      </c>
      <c r="AJ221" s="46">
        <f t="shared" si="14"/>
        <v>21.056999999999999</v>
      </c>
      <c r="AK221" s="49">
        <v>42310</v>
      </c>
      <c r="AL221" s="50">
        <f t="shared" si="15"/>
        <v>23.82</v>
      </c>
    </row>
    <row r="222" spans="32:38" ht="15" x14ac:dyDescent="0.2">
      <c r="AF222" s="56">
        <v>42385</v>
      </c>
      <c r="AG222" s="30">
        <v>0.76</v>
      </c>
      <c r="AH222" s="31">
        <v>14.117000000000001</v>
      </c>
      <c r="AJ222" s="46">
        <f t="shared" si="14"/>
        <v>29.344000000000001</v>
      </c>
      <c r="AK222" s="49">
        <v>42311</v>
      </c>
      <c r="AL222" s="50">
        <f t="shared" si="15"/>
        <v>36.26</v>
      </c>
    </row>
    <row r="223" spans="32:38" ht="15" x14ac:dyDescent="0.2">
      <c r="AF223" s="56">
        <v>42387</v>
      </c>
      <c r="AG223" s="30">
        <v>0.8</v>
      </c>
      <c r="AH223" s="31">
        <v>18.626000000000001</v>
      </c>
      <c r="AJ223" s="46">
        <f t="shared" si="14"/>
        <v>45.939</v>
      </c>
      <c r="AK223" s="49">
        <v>42312</v>
      </c>
      <c r="AL223" s="50">
        <f t="shared" si="15"/>
        <v>57.6</v>
      </c>
    </row>
    <row r="224" spans="32:38" ht="15" x14ac:dyDescent="0.2">
      <c r="AF224" s="56">
        <v>42388</v>
      </c>
      <c r="AG224" s="30">
        <v>0.82</v>
      </c>
      <c r="AH224" s="31">
        <v>20.488</v>
      </c>
      <c r="AJ224" s="46">
        <f t="shared" si="14"/>
        <v>69.385000000000005</v>
      </c>
      <c r="AK224" s="49">
        <v>42313</v>
      </c>
      <c r="AL224" s="50">
        <f t="shared" si="15"/>
        <v>85.87</v>
      </c>
    </row>
    <row r="225" spans="32:38" ht="15" x14ac:dyDescent="0.2">
      <c r="AF225" s="56">
        <v>42389</v>
      </c>
      <c r="AG225" s="30">
        <v>0.76</v>
      </c>
      <c r="AH225" s="31">
        <v>14.757999999999999</v>
      </c>
      <c r="AJ225" s="46">
        <f t="shared" si="14"/>
        <v>100.127</v>
      </c>
      <c r="AK225" s="49">
        <v>42314</v>
      </c>
      <c r="AL225" s="50">
        <f t="shared" si="15"/>
        <v>88.81</v>
      </c>
    </row>
    <row r="226" spans="32:38" ht="15" x14ac:dyDescent="0.2">
      <c r="AF226" s="56">
        <v>42390</v>
      </c>
      <c r="AG226" s="30">
        <v>0.75</v>
      </c>
      <c r="AH226" s="31">
        <v>13.581</v>
      </c>
      <c r="AJ226" s="46">
        <f t="shared" si="14"/>
        <v>79.381</v>
      </c>
      <c r="AK226" s="49">
        <v>42315</v>
      </c>
      <c r="AL226" s="50">
        <f t="shared" si="15"/>
        <v>87.07</v>
      </c>
    </row>
    <row r="227" spans="32:38" ht="15" x14ac:dyDescent="0.2">
      <c r="AF227" s="56">
        <v>42391</v>
      </c>
      <c r="AG227" s="30">
        <v>0.74</v>
      </c>
      <c r="AH227" s="31">
        <v>13.397</v>
      </c>
      <c r="AJ227" s="46" t="e">
        <f t="shared" si="14"/>
        <v>#N/A</v>
      </c>
      <c r="AK227" s="49">
        <v>42316</v>
      </c>
      <c r="AL227" s="50">
        <f t="shared" si="15"/>
        <v>90.41</v>
      </c>
    </row>
    <row r="228" spans="32:38" ht="15" x14ac:dyDescent="0.2">
      <c r="AF228" s="56">
        <v>42392</v>
      </c>
      <c r="AG228" s="30">
        <v>0.75</v>
      </c>
      <c r="AH228" s="31">
        <v>15.346</v>
      </c>
      <c r="AJ228" s="46">
        <f t="shared" si="14"/>
        <v>64.852999999999994</v>
      </c>
      <c r="AK228" s="49">
        <v>42317</v>
      </c>
      <c r="AL228" s="50">
        <f t="shared" si="15"/>
        <v>71.180000000000007</v>
      </c>
    </row>
    <row r="229" spans="32:38" ht="15" x14ac:dyDescent="0.2">
      <c r="AF229" s="56">
        <v>42394</v>
      </c>
      <c r="AG229" s="30">
        <v>0.72</v>
      </c>
      <c r="AH229" s="31">
        <v>10.403</v>
      </c>
      <c r="AJ229" s="46">
        <f t="shared" si="14"/>
        <v>60.183</v>
      </c>
      <c r="AK229" s="49">
        <v>42318</v>
      </c>
      <c r="AL229" s="50">
        <f t="shared" si="15"/>
        <v>64.19</v>
      </c>
    </row>
    <row r="230" spans="32:38" ht="15" x14ac:dyDescent="0.2">
      <c r="AF230" s="56">
        <v>42395</v>
      </c>
      <c r="AG230" s="30">
        <v>0.73</v>
      </c>
      <c r="AH230" s="31">
        <v>11.667999999999999</v>
      </c>
      <c r="AJ230" s="46">
        <f t="shared" si="14"/>
        <v>69.25</v>
      </c>
      <c r="AK230" s="49">
        <v>42319</v>
      </c>
      <c r="AL230" s="50">
        <f t="shared" si="15"/>
        <v>69.16</v>
      </c>
    </row>
    <row r="231" spans="32:38" ht="15" x14ac:dyDescent="0.2">
      <c r="AF231" s="56">
        <v>42396</v>
      </c>
      <c r="AG231" s="30">
        <v>0.73</v>
      </c>
      <c r="AH231" s="31">
        <v>11.605</v>
      </c>
      <c r="AJ231" s="46">
        <f t="shared" si="14"/>
        <v>66.835999999999999</v>
      </c>
      <c r="AK231" s="49">
        <v>42320</v>
      </c>
      <c r="AL231" s="50">
        <f t="shared" si="15"/>
        <v>73.069999999999993</v>
      </c>
    </row>
    <row r="232" spans="32:38" ht="15" x14ac:dyDescent="0.2">
      <c r="AF232" s="56">
        <v>42397</v>
      </c>
      <c r="AG232" s="30">
        <v>0.72</v>
      </c>
      <c r="AH232" s="31">
        <v>10.682</v>
      </c>
      <c r="AJ232" s="46">
        <f t="shared" si="14"/>
        <v>57.048000000000002</v>
      </c>
      <c r="AK232" s="49">
        <v>42321</v>
      </c>
      <c r="AL232" s="50">
        <f t="shared" si="15"/>
        <v>57.08</v>
      </c>
    </row>
    <row r="233" spans="32:38" ht="15" x14ac:dyDescent="0.2">
      <c r="AF233" s="56">
        <v>42398</v>
      </c>
      <c r="AG233" s="30">
        <v>0.77</v>
      </c>
      <c r="AH233" s="31">
        <v>14.404</v>
      </c>
      <c r="AJ233" s="46" t="e">
        <f t="shared" si="14"/>
        <v>#N/A</v>
      </c>
      <c r="AK233" s="49">
        <v>42322</v>
      </c>
      <c r="AL233" s="50">
        <f t="shared" si="15"/>
        <v>49.2</v>
      </c>
    </row>
    <row r="234" spans="32:38" ht="15" x14ac:dyDescent="0.2">
      <c r="AF234" s="56">
        <v>42399</v>
      </c>
      <c r="AG234" s="30">
        <v>0.72</v>
      </c>
      <c r="AH234" s="31">
        <v>11.138999999999999</v>
      </c>
      <c r="AJ234" s="46" t="e">
        <f t="shared" si="14"/>
        <v>#N/A</v>
      </c>
      <c r="AK234" s="49">
        <v>42323</v>
      </c>
      <c r="AL234" s="50">
        <f t="shared" si="15"/>
        <v>44.64</v>
      </c>
    </row>
    <row r="235" spans="32:38" ht="15" x14ac:dyDescent="0.2">
      <c r="AF235" s="56">
        <v>42401</v>
      </c>
      <c r="AG235" s="30">
        <v>0.71</v>
      </c>
      <c r="AH235" s="31">
        <v>11.574999999999999</v>
      </c>
      <c r="AJ235" s="46">
        <f t="shared" si="14"/>
        <v>37.459000000000003</v>
      </c>
      <c r="AK235" s="49">
        <v>42324</v>
      </c>
      <c r="AL235" s="50">
        <f t="shared" si="15"/>
        <v>35.35</v>
      </c>
    </row>
    <row r="236" spans="32:38" ht="15" x14ac:dyDescent="0.2">
      <c r="AF236" s="56">
        <v>42402</v>
      </c>
      <c r="AG236" s="30">
        <v>0.7</v>
      </c>
      <c r="AH236" s="31">
        <v>10.398999999999999</v>
      </c>
      <c r="AJ236" s="46">
        <f t="shared" si="14"/>
        <v>41.331000000000003</v>
      </c>
      <c r="AK236" s="49">
        <v>42325</v>
      </c>
      <c r="AL236" s="50">
        <f t="shared" si="15"/>
        <v>47.24</v>
      </c>
    </row>
    <row r="237" spans="32:38" ht="15" x14ac:dyDescent="0.2">
      <c r="AF237" s="56">
        <v>42404</v>
      </c>
      <c r="AG237" s="30">
        <v>0.7</v>
      </c>
      <c r="AH237" s="31">
        <v>10.297000000000001</v>
      </c>
      <c r="AJ237" s="46">
        <f t="shared" si="14"/>
        <v>52.628</v>
      </c>
      <c r="AK237" s="49">
        <v>42326</v>
      </c>
      <c r="AL237" s="50">
        <f t="shared" si="15"/>
        <v>55.22</v>
      </c>
    </row>
    <row r="238" spans="32:38" ht="15" x14ac:dyDescent="0.2">
      <c r="AF238" s="56">
        <v>42405</v>
      </c>
      <c r="AG238" s="30">
        <v>0.72</v>
      </c>
      <c r="AH238" s="31">
        <v>11.295</v>
      </c>
      <c r="AJ238" s="46">
        <f t="shared" si="14"/>
        <v>62.662999999999997</v>
      </c>
      <c r="AK238" s="49">
        <v>42327</v>
      </c>
      <c r="AL238" s="50">
        <f t="shared" si="15"/>
        <v>63.24</v>
      </c>
    </row>
    <row r="239" spans="32:38" ht="15" x14ac:dyDescent="0.2">
      <c r="AF239" s="56">
        <v>42406</v>
      </c>
      <c r="AG239" s="30">
        <v>0.73</v>
      </c>
      <c r="AH239" s="31">
        <v>12.792</v>
      </c>
      <c r="AJ239" s="46">
        <f t="shared" si="14"/>
        <v>49.279000000000003</v>
      </c>
      <c r="AK239" s="49">
        <v>42328</v>
      </c>
      <c r="AL239" s="50">
        <f t="shared" si="15"/>
        <v>46.07</v>
      </c>
    </row>
    <row r="240" spans="32:38" ht="15" x14ac:dyDescent="0.2">
      <c r="AF240" s="56">
        <v>42408</v>
      </c>
      <c r="AG240" s="30">
        <v>0.7</v>
      </c>
      <c r="AH240" s="36">
        <v>10.016999999999999</v>
      </c>
      <c r="AJ240" s="46">
        <f t="shared" si="14"/>
        <v>43.218000000000004</v>
      </c>
      <c r="AK240" s="49">
        <v>42329</v>
      </c>
      <c r="AL240" s="50">
        <f t="shared" si="15"/>
        <v>39.81</v>
      </c>
    </row>
    <row r="241" spans="32:38" ht="15" x14ac:dyDescent="0.2">
      <c r="AF241" s="56">
        <v>42409</v>
      </c>
      <c r="AG241" s="30">
        <v>0.69</v>
      </c>
      <c r="AH241" s="31">
        <v>8.8079999999999998</v>
      </c>
      <c r="AJ241" s="46" t="e">
        <f t="shared" si="14"/>
        <v>#N/A</v>
      </c>
      <c r="AK241" s="49">
        <v>42330</v>
      </c>
      <c r="AL241" s="50">
        <f t="shared" si="15"/>
        <v>40.79</v>
      </c>
    </row>
    <row r="242" spans="32:38" ht="15" x14ac:dyDescent="0.2">
      <c r="AF242" s="56">
        <v>42411</v>
      </c>
      <c r="AG242" s="30">
        <v>0.69</v>
      </c>
      <c r="AH242" s="31">
        <v>8.9710000000000001</v>
      </c>
      <c r="AJ242" s="46">
        <f t="shared" si="14"/>
        <v>59.773000000000003</v>
      </c>
      <c r="AK242" s="49">
        <v>42331</v>
      </c>
      <c r="AL242" s="50">
        <f t="shared" si="15"/>
        <v>66.44</v>
      </c>
    </row>
    <row r="243" spans="32:38" ht="15" x14ac:dyDescent="0.2">
      <c r="AF243" s="56">
        <v>42412</v>
      </c>
      <c r="AG243" s="30">
        <v>0.68</v>
      </c>
      <c r="AH243" s="31">
        <v>8.0939999999999994</v>
      </c>
      <c r="AJ243" s="46">
        <f t="shared" si="14"/>
        <v>53.61</v>
      </c>
      <c r="AK243" s="49">
        <v>42332</v>
      </c>
      <c r="AL243" s="50">
        <f t="shared" si="15"/>
        <v>51.48</v>
      </c>
    </row>
    <row r="244" spans="32:38" ht="15" x14ac:dyDescent="0.2">
      <c r="AF244" s="56">
        <v>42413</v>
      </c>
      <c r="AG244" s="30">
        <v>0.7</v>
      </c>
      <c r="AH244" s="31">
        <v>10.289</v>
      </c>
      <c r="AJ244" s="46">
        <f t="shared" si="14"/>
        <v>46.081000000000003</v>
      </c>
      <c r="AK244" s="49">
        <v>42333</v>
      </c>
      <c r="AL244" s="50">
        <f t="shared" si="15"/>
        <v>42.85</v>
      </c>
    </row>
    <row r="245" spans="32:38" ht="15" x14ac:dyDescent="0.2">
      <c r="AF245" s="56">
        <v>42415</v>
      </c>
      <c r="AG245" s="30">
        <v>0.68</v>
      </c>
      <c r="AH245" s="31">
        <v>9.2970000000000006</v>
      </c>
      <c r="AJ245" s="46" t="e">
        <f t="shared" si="14"/>
        <v>#N/A</v>
      </c>
      <c r="AK245" s="49">
        <v>42334</v>
      </c>
      <c r="AL245" s="50">
        <f t="shared" si="15"/>
        <v>36.71</v>
      </c>
    </row>
    <row r="246" spans="32:38" ht="15" x14ac:dyDescent="0.2">
      <c r="AF246" s="56">
        <v>42416</v>
      </c>
      <c r="AG246" s="30">
        <v>0.67</v>
      </c>
      <c r="AH246" s="31">
        <v>8.2530000000000001</v>
      </c>
      <c r="AJ246" s="46">
        <f t="shared" si="14"/>
        <v>35.179000000000002</v>
      </c>
      <c r="AK246" s="49">
        <v>42335</v>
      </c>
      <c r="AL246" s="50">
        <f t="shared" si="15"/>
        <v>35.35</v>
      </c>
    </row>
    <row r="247" spans="32:38" ht="15" x14ac:dyDescent="0.2">
      <c r="AF247" s="56">
        <v>42418</v>
      </c>
      <c r="AG247" s="30">
        <v>0.66</v>
      </c>
      <c r="AH247" s="31">
        <v>7.452</v>
      </c>
      <c r="AJ247" s="46">
        <f t="shared" si="14"/>
        <v>32.215000000000003</v>
      </c>
      <c r="AK247" s="49">
        <v>42336</v>
      </c>
      <c r="AL247" s="50">
        <f t="shared" si="15"/>
        <v>32.619999999999997</v>
      </c>
    </row>
    <row r="248" spans="32:38" ht="15" x14ac:dyDescent="0.2">
      <c r="AF248" s="56">
        <v>42419</v>
      </c>
      <c r="AG248" s="30">
        <v>0.66</v>
      </c>
      <c r="AH248" s="31">
        <v>7.516</v>
      </c>
      <c r="AJ248" s="46" t="e">
        <f t="shared" si="14"/>
        <v>#N/A</v>
      </c>
      <c r="AK248" s="49">
        <v>42337</v>
      </c>
      <c r="AL248" s="50">
        <f t="shared" si="15"/>
        <v>37.03</v>
      </c>
    </row>
    <row r="249" spans="32:38" ht="15" x14ac:dyDescent="0.2">
      <c r="AF249" s="56">
        <v>42420</v>
      </c>
      <c r="AG249" s="30">
        <v>0.67</v>
      </c>
      <c r="AH249" s="31">
        <v>8.4139999999999997</v>
      </c>
      <c r="AJ249" s="46">
        <f t="shared" si="14"/>
        <v>56.212000000000003</v>
      </c>
      <c r="AK249" s="49">
        <v>42338</v>
      </c>
      <c r="AL249" s="50">
        <f t="shared" si="15"/>
        <v>44.01</v>
      </c>
    </row>
    <row r="250" spans="32:38" ht="15" x14ac:dyDescent="0.2">
      <c r="AF250" s="56">
        <v>42423</v>
      </c>
      <c r="AG250" s="30">
        <v>0.65</v>
      </c>
      <c r="AH250" s="31">
        <v>7.0359999999999996</v>
      </c>
      <c r="AJ250" s="46">
        <f t="shared" si="14"/>
        <v>34.343000000000004</v>
      </c>
      <c r="AK250" s="49">
        <v>42339</v>
      </c>
      <c r="AL250" s="50">
        <f t="shared" ref="AL250:AL280" si="16">X7</f>
        <v>33.44</v>
      </c>
    </row>
    <row r="251" spans="32:38" ht="15" x14ac:dyDescent="0.2">
      <c r="AF251" s="56">
        <v>42424</v>
      </c>
      <c r="AG251" s="30">
        <v>0.65</v>
      </c>
      <c r="AH251" s="31">
        <v>7.077</v>
      </c>
      <c r="AJ251" s="46">
        <f t="shared" si="14"/>
        <v>31.431000000000001</v>
      </c>
      <c r="AK251" s="49">
        <v>42340</v>
      </c>
      <c r="AL251" s="50">
        <f t="shared" si="16"/>
        <v>30.93</v>
      </c>
    </row>
    <row r="252" spans="32:38" ht="15" x14ac:dyDescent="0.2">
      <c r="AF252" s="56">
        <v>42425</v>
      </c>
      <c r="AG252" s="30">
        <v>0.65</v>
      </c>
      <c r="AH252" s="31">
        <v>6.63</v>
      </c>
      <c r="AJ252" s="46">
        <f t="shared" si="14"/>
        <v>28.835999999999999</v>
      </c>
      <c r="AK252" s="49">
        <v>42341</v>
      </c>
      <c r="AL252" s="50">
        <f t="shared" si="16"/>
        <v>28.05</v>
      </c>
    </row>
    <row r="253" spans="32:38" ht="15" x14ac:dyDescent="0.2">
      <c r="AF253" s="56">
        <v>42426</v>
      </c>
      <c r="AG253" s="30">
        <v>0.65</v>
      </c>
      <c r="AH253" s="31">
        <v>6.5519999999999996</v>
      </c>
      <c r="AJ253" s="46">
        <f t="shared" si="14"/>
        <v>30.940999999999999</v>
      </c>
      <c r="AK253" s="49">
        <v>42342</v>
      </c>
      <c r="AL253" s="50">
        <f t="shared" si="16"/>
        <v>30.25</v>
      </c>
    </row>
    <row r="254" spans="32:38" ht="15" x14ac:dyDescent="0.2">
      <c r="AF254" s="56">
        <v>42427</v>
      </c>
      <c r="AG254" s="30">
        <v>0.65</v>
      </c>
      <c r="AH254" s="36">
        <v>6.8879999999999999</v>
      </c>
      <c r="AJ254" s="46" t="e">
        <f t="shared" si="14"/>
        <v>#N/A</v>
      </c>
      <c r="AK254" s="49">
        <v>42343</v>
      </c>
      <c r="AL254" s="50">
        <f t="shared" si="16"/>
        <v>28.12</v>
      </c>
    </row>
    <row r="255" spans="32:38" ht="15" x14ac:dyDescent="0.2">
      <c r="AF255" s="56">
        <v>42428</v>
      </c>
      <c r="AG255" s="30">
        <v>0.66</v>
      </c>
      <c r="AH255" s="31">
        <v>8.0640000000000001</v>
      </c>
      <c r="AJ255" s="46" t="e">
        <f t="shared" si="14"/>
        <v>#N/A</v>
      </c>
      <c r="AK255" s="49">
        <v>42344</v>
      </c>
      <c r="AL255" s="50">
        <f t="shared" si="16"/>
        <v>43.63</v>
      </c>
    </row>
    <row r="256" spans="32:38" ht="15" x14ac:dyDescent="0.2">
      <c r="AF256" s="56">
        <v>42429</v>
      </c>
      <c r="AG256" s="30">
        <v>0.65</v>
      </c>
      <c r="AH256" s="31">
        <v>7.2670000000000003</v>
      </c>
      <c r="AJ256" s="46" t="e">
        <f t="shared" si="14"/>
        <v>#N/A</v>
      </c>
      <c r="AK256" s="49">
        <v>42345</v>
      </c>
      <c r="AL256" s="50">
        <f t="shared" si="16"/>
        <v>34.200000000000003</v>
      </c>
    </row>
    <row r="257" spans="32:38" ht="15" x14ac:dyDescent="0.2">
      <c r="AF257" s="56">
        <v>42431</v>
      </c>
      <c r="AG257" s="30">
        <v>0.64</v>
      </c>
      <c r="AH257" s="31">
        <v>6.4489999999999998</v>
      </c>
      <c r="AJ257" s="46">
        <f t="shared" si="14"/>
        <v>31.884</v>
      </c>
      <c r="AK257" s="49">
        <v>42346</v>
      </c>
      <c r="AL257" s="50">
        <f t="shared" si="16"/>
        <v>31.08</v>
      </c>
    </row>
    <row r="258" spans="32:38" ht="15" x14ac:dyDescent="0.2">
      <c r="AF258" s="56">
        <v>42432</v>
      </c>
      <c r="AG258" s="30">
        <v>0.64</v>
      </c>
      <c r="AH258" s="31">
        <v>6.2389999999999999</v>
      </c>
      <c r="AJ258" s="46">
        <f t="shared" si="14"/>
        <v>30.228000000000002</v>
      </c>
      <c r="AK258" s="49">
        <v>42347</v>
      </c>
      <c r="AL258" s="50">
        <f t="shared" si="16"/>
        <v>27.74</v>
      </c>
    </row>
    <row r="259" spans="32:38" ht="15" x14ac:dyDescent="0.2">
      <c r="AF259" s="56">
        <v>42433</v>
      </c>
      <c r="AG259" s="30">
        <v>0.63</v>
      </c>
      <c r="AH259" s="31">
        <v>5.6589999999999998</v>
      </c>
      <c r="AJ259" s="46" t="e">
        <f t="shared" si="14"/>
        <v>#N/A</v>
      </c>
      <c r="AK259" s="49">
        <v>42348</v>
      </c>
      <c r="AL259" s="50">
        <f t="shared" si="16"/>
        <v>28.27</v>
      </c>
    </row>
    <row r="260" spans="32:38" ht="15" x14ac:dyDescent="0.2">
      <c r="AF260" s="56">
        <v>42436</v>
      </c>
      <c r="AG260" s="30">
        <v>0.63</v>
      </c>
      <c r="AH260" s="31">
        <v>5.7130000000000001</v>
      </c>
      <c r="AJ260" s="46">
        <f t="shared" si="14"/>
        <v>25.27</v>
      </c>
      <c r="AK260" s="49">
        <v>42349</v>
      </c>
      <c r="AL260" s="50">
        <f t="shared" si="16"/>
        <v>25.4</v>
      </c>
    </row>
    <row r="261" spans="32:38" ht="15" x14ac:dyDescent="0.2">
      <c r="AF261" s="56">
        <v>42437</v>
      </c>
      <c r="AG261" s="30">
        <v>0.63</v>
      </c>
      <c r="AH261" s="31">
        <v>5.57</v>
      </c>
      <c r="AJ261" s="46">
        <f t="shared" si="14"/>
        <v>31.794</v>
      </c>
      <c r="AK261" s="49">
        <v>42350</v>
      </c>
      <c r="AL261" s="50">
        <f t="shared" si="16"/>
        <v>33.21</v>
      </c>
    </row>
    <row r="262" spans="32:38" ht="15" x14ac:dyDescent="0.2">
      <c r="AF262" s="56">
        <v>42438</v>
      </c>
      <c r="AG262" s="30">
        <v>0.62</v>
      </c>
      <c r="AH262" s="31">
        <v>5.1909999999999998</v>
      </c>
      <c r="AJ262" s="46" t="e">
        <f t="shared" si="14"/>
        <v>#N/A</v>
      </c>
      <c r="AK262" s="49">
        <v>42351</v>
      </c>
      <c r="AL262" s="50">
        <f t="shared" si="16"/>
        <v>36.42</v>
      </c>
    </row>
    <row r="263" spans="32:38" ht="15" x14ac:dyDescent="0.2">
      <c r="AF263" s="56">
        <v>42440</v>
      </c>
      <c r="AG263" s="30">
        <v>0.62</v>
      </c>
      <c r="AH263" s="31">
        <v>5.0579999999999998</v>
      </c>
      <c r="AJ263" s="46">
        <f t="shared" ref="AJ263:AJ326" si="17">VLOOKUP(AK263,AF:AH,3,FALSE)</f>
        <v>34.534999999999997</v>
      </c>
      <c r="AK263" s="49">
        <v>42352</v>
      </c>
      <c r="AL263" s="50">
        <f t="shared" si="16"/>
        <v>31.69</v>
      </c>
    </row>
    <row r="264" spans="32:38" ht="15" x14ac:dyDescent="0.2">
      <c r="AF264" s="56">
        <v>42441</v>
      </c>
      <c r="AG264" s="30">
        <v>0.62</v>
      </c>
      <c r="AH264" s="36">
        <v>4.8470000000000004</v>
      </c>
      <c r="AJ264" s="46">
        <f t="shared" si="17"/>
        <v>26.75</v>
      </c>
      <c r="AK264" s="49">
        <v>42353</v>
      </c>
      <c r="AL264" s="50">
        <f t="shared" si="16"/>
        <v>27.59</v>
      </c>
    </row>
    <row r="265" spans="32:38" ht="15" x14ac:dyDescent="0.2">
      <c r="AF265" s="56">
        <v>42443</v>
      </c>
      <c r="AG265" s="30">
        <v>0.61</v>
      </c>
      <c r="AH265" s="31">
        <v>4.8719999999999999</v>
      </c>
      <c r="AJ265" s="46">
        <f t="shared" si="17"/>
        <v>24.175999999999998</v>
      </c>
      <c r="AK265" s="49">
        <v>42354</v>
      </c>
      <c r="AL265" s="50">
        <f t="shared" si="16"/>
        <v>24.28</v>
      </c>
    </row>
    <row r="266" spans="32:38" ht="15" x14ac:dyDescent="0.2">
      <c r="AF266" s="56">
        <v>42444</v>
      </c>
      <c r="AG266" s="30">
        <v>0.61</v>
      </c>
      <c r="AH266" s="31">
        <v>4.6890000000000001</v>
      </c>
      <c r="AJ266" s="46">
        <f t="shared" si="17"/>
        <v>22.789000000000001</v>
      </c>
      <c r="AK266" s="49">
        <v>42355</v>
      </c>
      <c r="AL266" s="50">
        <f t="shared" si="16"/>
        <v>23.52</v>
      </c>
    </row>
    <row r="267" spans="32:38" ht="15" x14ac:dyDescent="0.2">
      <c r="AF267" s="56">
        <v>42445</v>
      </c>
      <c r="AG267" s="30">
        <v>0.61</v>
      </c>
      <c r="AH267" s="31">
        <v>4.5839999999999996</v>
      </c>
      <c r="AJ267" s="46">
        <f t="shared" si="17"/>
        <v>23.236000000000001</v>
      </c>
      <c r="AK267" s="49">
        <v>42356</v>
      </c>
      <c r="AL267" s="50">
        <f t="shared" si="16"/>
        <v>23.1</v>
      </c>
    </row>
    <row r="268" spans="32:38" ht="15" x14ac:dyDescent="0.2">
      <c r="AF268" s="56">
        <v>42446</v>
      </c>
      <c r="AG268" s="30">
        <v>0.6</v>
      </c>
      <c r="AH268" s="31">
        <v>4.1609999999999996</v>
      </c>
      <c r="AJ268" s="46">
        <f t="shared" si="17"/>
        <v>22.010999999999999</v>
      </c>
      <c r="AK268" s="49">
        <v>42357</v>
      </c>
      <c r="AL268" s="50">
        <f t="shared" si="16"/>
        <v>22.2</v>
      </c>
    </row>
    <row r="269" spans="32:38" ht="15" x14ac:dyDescent="0.2">
      <c r="AF269" s="56">
        <v>42447</v>
      </c>
      <c r="AG269" s="30">
        <v>0.6</v>
      </c>
      <c r="AH269" s="31">
        <v>4.0830000000000002</v>
      </c>
      <c r="AJ269" s="46" t="e">
        <f t="shared" si="17"/>
        <v>#N/A</v>
      </c>
      <c r="AK269" s="49">
        <v>42358</v>
      </c>
      <c r="AL269" s="50">
        <f t="shared" si="16"/>
        <v>20.16</v>
      </c>
    </row>
    <row r="270" spans="32:38" ht="15" x14ac:dyDescent="0.2">
      <c r="AF270" s="56">
        <v>42450</v>
      </c>
      <c r="AG270" s="30">
        <v>0.59</v>
      </c>
      <c r="AH270" s="31">
        <v>4.141</v>
      </c>
      <c r="AJ270" s="46">
        <f t="shared" si="17"/>
        <v>18.937000000000001</v>
      </c>
      <c r="AK270" s="49">
        <v>42359</v>
      </c>
      <c r="AL270" s="50">
        <f t="shared" si="16"/>
        <v>19.350000000000001</v>
      </c>
    </row>
    <row r="271" spans="32:38" ht="15" x14ac:dyDescent="0.2">
      <c r="AF271" s="56">
        <v>42451</v>
      </c>
      <c r="AG271" s="30">
        <v>0.59</v>
      </c>
      <c r="AH271" s="36">
        <v>4.1310000000000002</v>
      </c>
      <c r="AJ271" s="46">
        <f t="shared" si="17"/>
        <v>17.724</v>
      </c>
      <c r="AK271" s="49">
        <v>42360</v>
      </c>
      <c r="AL271" s="50">
        <f t="shared" si="16"/>
        <v>18.54</v>
      </c>
    </row>
    <row r="272" spans="32:38" ht="15" x14ac:dyDescent="0.2">
      <c r="AF272" s="56">
        <v>42452</v>
      </c>
      <c r="AG272" s="30">
        <v>0.59</v>
      </c>
      <c r="AH272" s="31">
        <v>3.8380000000000001</v>
      </c>
      <c r="AJ272" s="46" t="e">
        <f t="shared" si="17"/>
        <v>#N/A</v>
      </c>
      <c r="AK272" s="49">
        <v>42361</v>
      </c>
      <c r="AL272" s="50">
        <f t="shared" si="16"/>
        <v>18.54</v>
      </c>
    </row>
    <row r="273" spans="32:38" ht="15" x14ac:dyDescent="0.2">
      <c r="AF273" s="56">
        <v>42454</v>
      </c>
      <c r="AG273" s="30">
        <v>0.57999999999999996</v>
      </c>
      <c r="AH273" s="31">
        <v>3.7130000000000001</v>
      </c>
      <c r="AJ273" s="46">
        <f t="shared" si="17"/>
        <v>16.314</v>
      </c>
      <c r="AK273" s="49">
        <v>42362</v>
      </c>
      <c r="AL273" s="50">
        <f t="shared" si="16"/>
        <v>17.73</v>
      </c>
    </row>
    <row r="274" spans="32:38" ht="15" x14ac:dyDescent="0.2">
      <c r="AF274" s="56">
        <v>42455</v>
      </c>
      <c r="AG274" s="30">
        <v>0.57999999999999996</v>
      </c>
      <c r="AH274" s="31">
        <v>3.5649999999999999</v>
      </c>
      <c r="AJ274" s="46">
        <f t="shared" si="17"/>
        <v>76.02</v>
      </c>
      <c r="AK274" s="49">
        <v>42363</v>
      </c>
      <c r="AL274" s="50">
        <f t="shared" si="16"/>
        <v>61.65</v>
      </c>
    </row>
    <row r="275" spans="32:38" ht="15" x14ac:dyDescent="0.2">
      <c r="AF275" s="56">
        <v>42457</v>
      </c>
      <c r="AG275" s="30">
        <v>0.57999999999999996</v>
      </c>
      <c r="AH275" s="31">
        <v>3.4969999999999999</v>
      </c>
      <c r="AJ275" s="46">
        <f t="shared" si="17"/>
        <v>31.344000000000001</v>
      </c>
      <c r="AK275" s="49">
        <v>42364</v>
      </c>
      <c r="AL275" s="50">
        <f t="shared" si="16"/>
        <v>31.01</v>
      </c>
    </row>
    <row r="276" spans="32:38" ht="15" x14ac:dyDescent="0.2">
      <c r="AF276" s="56">
        <v>42458</v>
      </c>
      <c r="AG276" s="30">
        <v>0.57999999999999996</v>
      </c>
      <c r="AH276" s="36">
        <v>3.3820000000000001</v>
      </c>
      <c r="AJ276" s="46" t="e">
        <f t="shared" si="17"/>
        <v>#N/A</v>
      </c>
      <c r="AK276" s="49">
        <v>42365</v>
      </c>
      <c r="AL276" s="50">
        <f t="shared" si="16"/>
        <v>23.59</v>
      </c>
    </row>
    <row r="277" spans="32:38" ht="15" x14ac:dyDescent="0.2">
      <c r="AF277" s="56">
        <v>42459</v>
      </c>
      <c r="AG277" s="30">
        <v>0.56999999999999995</v>
      </c>
      <c r="AH277" s="31">
        <v>3.0470000000000002</v>
      </c>
      <c r="AJ277" s="46">
        <f t="shared" si="17"/>
        <v>24.841999999999999</v>
      </c>
      <c r="AK277" s="49">
        <v>42366</v>
      </c>
      <c r="AL277" s="50">
        <f t="shared" si="16"/>
        <v>24.14</v>
      </c>
    </row>
    <row r="278" spans="32:38" ht="15" x14ac:dyDescent="0.2">
      <c r="AF278" s="56">
        <v>42460</v>
      </c>
      <c r="AG278" s="30">
        <v>0.56999999999999995</v>
      </c>
      <c r="AH278" s="31">
        <v>3.0070000000000001</v>
      </c>
      <c r="AJ278" s="46">
        <f t="shared" si="17"/>
        <v>23.184000000000001</v>
      </c>
      <c r="AK278" s="49">
        <v>42367</v>
      </c>
      <c r="AL278" s="50">
        <f t="shared" si="16"/>
        <v>24.91</v>
      </c>
    </row>
    <row r="279" spans="32:38" ht="15" x14ac:dyDescent="0.2">
      <c r="AF279" s="56"/>
      <c r="AG279" s="30"/>
      <c r="AH279" s="31"/>
      <c r="AJ279" s="46">
        <f t="shared" si="17"/>
        <v>21.181000000000001</v>
      </c>
      <c r="AK279" s="49">
        <v>42368</v>
      </c>
      <c r="AL279" s="50">
        <f t="shared" si="16"/>
        <v>20.97</v>
      </c>
    </row>
    <row r="280" spans="32:38" ht="15" x14ac:dyDescent="0.2">
      <c r="AF280" s="56"/>
      <c r="AG280" s="30"/>
      <c r="AH280" s="31"/>
      <c r="AJ280" s="46">
        <f t="shared" si="17"/>
        <v>19.227</v>
      </c>
      <c r="AK280" s="49">
        <v>42369</v>
      </c>
      <c r="AL280" s="50">
        <f t="shared" si="16"/>
        <v>19.350000000000001</v>
      </c>
    </row>
    <row r="281" spans="32:38" ht="15" x14ac:dyDescent="0.2">
      <c r="AF281" s="56"/>
      <c r="AG281" s="30"/>
      <c r="AH281" s="31"/>
      <c r="AJ281" s="46" t="e">
        <f t="shared" si="17"/>
        <v>#N/A</v>
      </c>
      <c r="AK281" s="49">
        <v>42370</v>
      </c>
      <c r="AL281" s="50">
        <f t="shared" ref="AL281:AL311" si="18">Y7</f>
        <v>19.16</v>
      </c>
    </row>
    <row r="282" spans="32:38" ht="15" x14ac:dyDescent="0.2">
      <c r="AF282" s="56"/>
      <c r="AG282" s="30"/>
      <c r="AH282" s="31"/>
      <c r="AJ282" s="46" t="e">
        <f t="shared" si="17"/>
        <v>#N/A</v>
      </c>
      <c r="AK282" s="49">
        <v>42371</v>
      </c>
      <c r="AL282" s="50">
        <f t="shared" si="18"/>
        <v>18.54</v>
      </c>
    </row>
    <row r="283" spans="32:38" ht="15" x14ac:dyDescent="0.2">
      <c r="AF283" s="56"/>
      <c r="AG283" s="30"/>
      <c r="AH283" s="31"/>
      <c r="AJ283" s="46" t="e">
        <f t="shared" si="17"/>
        <v>#N/A</v>
      </c>
      <c r="AK283" s="49">
        <v>42372</v>
      </c>
      <c r="AL283" s="50">
        <f t="shared" si="18"/>
        <v>17.29</v>
      </c>
    </row>
    <row r="284" spans="32:38" ht="15" x14ac:dyDescent="0.2">
      <c r="AF284" s="56"/>
      <c r="AG284" s="30"/>
      <c r="AH284" s="31"/>
      <c r="AJ284" s="46">
        <f t="shared" si="17"/>
        <v>16.201000000000001</v>
      </c>
      <c r="AK284" s="49">
        <v>42373</v>
      </c>
      <c r="AL284" s="50">
        <f t="shared" si="18"/>
        <v>16.11</v>
      </c>
    </row>
    <row r="285" spans="32:38" ht="15" x14ac:dyDescent="0.2">
      <c r="AF285" s="56"/>
      <c r="AG285" s="30"/>
      <c r="AH285" s="31"/>
      <c r="AJ285" s="46">
        <f t="shared" si="17"/>
        <v>15.167999999999999</v>
      </c>
      <c r="AK285" s="49">
        <v>42374</v>
      </c>
      <c r="AL285" s="50">
        <f t="shared" si="18"/>
        <v>15.8</v>
      </c>
    </row>
    <row r="286" spans="32:38" ht="15" x14ac:dyDescent="0.2">
      <c r="AF286" s="56"/>
      <c r="AG286" s="30"/>
      <c r="AH286" s="31"/>
      <c r="AJ286" s="46">
        <f t="shared" si="17"/>
        <v>15.753</v>
      </c>
      <c r="AK286" s="49">
        <v>42375</v>
      </c>
      <c r="AL286" s="50">
        <f t="shared" si="18"/>
        <v>15.3</v>
      </c>
    </row>
    <row r="287" spans="32:38" ht="15" x14ac:dyDescent="0.2">
      <c r="AF287" s="56"/>
      <c r="AG287" s="30"/>
      <c r="AH287" s="31"/>
      <c r="AJ287" s="46">
        <f t="shared" si="17"/>
        <v>14.215</v>
      </c>
      <c r="AK287" s="49">
        <v>42376</v>
      </c>
      <c r="AL287" s="50">
        <f t="shared" si="18"/>
        <v>14.49</v>
      </c>
    </row>
    <row r="288" spans="32:38" ht="15" x14ac:dyDescent="0.2">
      <c r="AF288" s="56"/>
      <c r="AG288" s="30"/>
      <c r="AH288" s="36"/>
      <c r="AJ288" s="46">
        <f t="shared" si="17"/>
        <v>13.302</v>
      </c>
      <c r="AK288" s="49">
        <v>42377</v>
      </c>
      <c r="AL288" s="50">
        <f t="shared" si="18"/>
        <v>13.68</v>
      </c>
    </row>
    <row r="289" spans="32:38" ht="15" x14ac:dyDescent="0.2">
      <c r="AF289" s="56"/>
      <c r="AG289" s="30"/>
      <c r="AH289" s="31"/>
      <c r="AJ289" s="46" t="e">
        <f t="shared" si="17"/>
        <v>#N/A</v>
      </c>
      <c r="AK289" s="49">
        <v>42378</v>
      </c>
      <c r="AL289" s="50">
        <f t="shared" si="18"/>
        <v>13.68</v>
      </c>
    </row>
    <row r="290" spans="32:38" ht="15" x14ac:dyDescent="0.2">
      <c r="AF290" s="56"/>
      <c r="AG290" s="30"/>
      <c r="AH290" s="31"/>
      <c r="AJ290" s="46" t="e">
        <f t="shared" si="17"/>
        <v>#N/A</v>
      </c>
      <c r="AK290" s="49">
        <v>42379</v>
      </c>
      <c r="AL290" s="50">
        <f t="shared" si="18"/>
        <v>13.68</v>
      </c>
    </row>
    <row r="291" spans="32:38" ht="15" x14ac:dyDescent="0.2">
      <c r="AF291" s="56"/>
      <c r="AG291" s="30"/>
      <c r="AH291" s="31"/>
      <c r="AJ291" s="46">
        <f t="shared" si="17"/>
        <v>12.183999999999999</v>
      </c>
      <c r="AK291" s="49">
        <v>42380</v>
      </c>
      <c r="AL291" s="50">
        <f t="shared" si="18"/>
        <v>13.01</v>
      </c>
    </row>
    <row r="292" spans="32:38" ht="15" x14ac:dyDescent="0.2">
      <c r="AF292" s="56"/>
      <c r="AG292" s="30"/>
      <c r="AH292" s="31"/>
      <c r="AJ292" s="46">
        <f t="shared" si="17"/>
        <v>11.266</v>
      </c>
      <c r="AK292" s="49">
        <v>42381</v>
      </c>
      <c r="AL292" s="50">
        <f t="shared" si="18"/>
        <v>12.34</v>
      </c>
    </row>
    <row r="293" spans="32:38" ht="15" x14ac:dyDescent="0.2">
      <c r="AF293" s="56"/>
      <c r="AG293" s="30"/>
      <c r="AH293" s="31"/>
      <c r="AJ293" s="46" t="e">
        <f t="shared" si="17"/>
        <v>#N/A</v>
      </c>
      <c r="AK293" s="49">
        <v>42382</v>
      </c>
      <c r="AL293" s="50">
        <f t="shared" si="18"/>
        <v>12.34</v>
      </c>
    </row>
    <row r="294" spans="32:38" ht="15" x14ac:dyDescent="0.2">
      <c r="AF294" s="56"/>
      <c r="AG294" s="30"/>
      <c r="AH294" s="31"/>
      <c r="AJ294" s="46">
        <f t="shared" si="17"/>
        <v>11.348000000000001</v>
      </c>
      <c r="AK294" s="49">
        <v>42383</v>
      </c>
      <c r="AL294" s="50">
        <f t="shared" si="18"/>
        <v>12.34</v>
      </c>
    </row>
    <row r="295" spans="32:38" ht="15" x14ac:dyDescent="0.2">
      <c r="AF295" s="56"/>
      <c r="AG295" s="30"/>
      <c r="AH295" s="31"/>
      <c r="AJ295" s="46">
        <f t="shared" si="17"/>
        <v>14.108000000000001</v>
      </c>
      <c r="AK295" s="49">
        <v>42384</v>
      </c>
      <c r="AL295" s="50">
        <f t="shared" si="18"/>
        <v>14.18</v>
      </c>
    </row>
    <row r="296" spans="32:38" ht="15" x14ac:dyDescent="0.2">
      <c r="AF296" s="56"/>
      <c r="AG296" s="30"/>
      <c r="AH296" s="36"/>
      <c r="AJ296" s="46">
        <f t="shared" si="17"/>
        <v>14.117000000000001</v>
      </c>
      <c r="AK296" s="49">
        <v>42385</v>
      </c>
      <c r="AL296" s="50">
        <f t="shared" si="18"/>
        <v>19.23</v>
      </c>
    </row>
    <row r="297" spans="32:38" ht="15" x14ac:dyDescent="0.2">
      <c r="AF297" s="56"/>
      <c r="AG297" s="30"/>
      <c r="AH297" s="31"/>
      <c r="AJ297" s="46" t="e">
        <f t="shared" si="17"/>
        <v>#N/A</v>
      </c>
      <c r="AK297" s="49">
        <v>42386</v>
      </c>
      <c r="AL297" s="50">
        <f t="shared" si="18"/>
        <v>27.97</v>
      </c>
    </row>
    <row r="298" spans="32:38" ht="15" x14ac:dyDescent="0.2">
      <c r="AF298" s="56"/>
      <c r="AG298" s="30"/>
      <c r="AH298" s="31"/>
      <c r="AJ298" s="46">
        <f t="shared" si="17"/>
        <v>18.626000000000001</v>
      </c>
      <c r="AK298" s="49">
        <v>42387</v>
      </c>
      <c r="AL298" s="50">
        <f t="shared" si="18"/>
        <v>19.47</v>
      </c>
    </row>
    <row r="299" spans="32:38" ht="15" x14ac:dyDescent="0.2">
      <c r="AF299" s="56"/>
      <c r="AG299" s="30"/>
      <c r="AH299" s="31"/>
      <c r="AJ299" s="46">
        <f t="shared" si="17"/>
        <v>20.488</v>
      </c>
      <c r="AK299" s="49">
        <v>42388</v>
      </c>
      <c r="AL299" s="50">
        <f t="shared" si="18"/>
        <v>18.66</v>
      </c>
    </row>
    <row r="300" spans="32:38" ht="15" x14ac:dyDescent="0.2">
      <c r="AF300" s="56"/>
      <c r="AG300" s="30"/>
      <c r="AH300" s="31"/>
      <c r="AJ300" s="46">
        <f t="shared" si="17"/>
        <v>14.757999999999999</v>
      </c>
      <c r="AK300" s="49">
        <v>42389</v>
      </c>
      <c r="AL300" s="50">
        <f t="shared" si="18"/>
        <v>14.49</v>
      </c>
    </row>
    <row r="301" spans="32:38" ht="15" x14ac:dyDescent="0.2">
      <c r="AF301" s="56"/>
      <c r="AG301" s="30"/>
      <c r="AH301" s="31"/>
      <c r="AJ301" s="46">
        <f t="shared" si="17"/>
        <v>13.581</v>
      </c>
      <c r="AK301" s="49">
        <v>42390</v>
      </c>
      <c r="AL301" s="50">
        <f t="shared" si="18"/>
        <v>13.68</v>
      </c>
    </row>
    <row r="302" spans="32:38" ht="15" x14ac:dyDescent="0.2">
      <c r="AF302" s="56"/>
      <c r="AG302" s="30"/>
      <c r="AH302" s="31"/>
      <c r="AJ302" s="46">
        <f t="shared" si="17"/>
        <v>13.397</v>
      </c>
      <c r="AK302" s="49">
        <v>42391</v>
      </c>
      <c r="AL302" s="50">
        <f t="shared" si="18"/>
        <v>13.37</v>
      </c>
    </row>
    <row r="303" spans="32:38" ht="15" x14ac:dyDescent="0.2">
      <c r="AF303" s="56"/>
      <c r="AG303" s="30"/>
      <c r="AH303" s="31"/>
      <c r="AJ303" s="46">
        <f t="shared" si="17"/>
        <v>15.346</v>
      </c>
      <c r="AK303" s="49">
        <v>42392</v>
      </c>
      <c r="AL303" s="50">
        <f t="shared" si="18"/>
        <v>13.68</v>
      </c>
    </row>
    <row r="304" spans="32:38" ht="15" x14ac:dyDescent="0.2">
      <c r="AF304" s="56"/>
      <c r="AG304" s="30"/>
      <c r="AH304" s="31"/>
      <c r="AJ304" s="46" t="e">
        <f t="shared" si="17"/>
        <v>#N/A</v>
      </c>
      <c r="AK304" s="49">
        <v>42393</v>
      </c>
      <c r="AL304" s="50">
        <f t="shared" si="18"/>
        <v>12.34</v>
      </c>
    </row>
    <row r="305" spans="32:38" ht="15" x14ac:dyDescent="0.2">
      <c r="AF305" s="56"/>
      <c r="AG305" s="30"/>
      <c r="AH305" s="31"/>
      <c r="AJ305" s="46">
        <f t="shared" si="17"/>
        <v>10.403</v>
      </c>
      <c r="AK305" s="49">
        <v>42394</v>
      </c>
      <c r="AL305" s="50">
        <f t="shared" si="18"/>
        <v>11.67</v>
      </c>
    </row>
    <row r="306" spans="32:38" ht="15" x14ac:dyDescent="0.2">
      <c r="AF306" s="56"/>
      <c r="AG306" s="30"/>
      <c r="AH306" s="31"/>
      <c r="AJ306" s="46">
        <f t="shared" si="17"/>
        <v>11.667999999999999</v>
      </c>
      <c r="AK306" s="49">
        <v>42395</v>
      </c>
      <c r="AL306" s="50">
        <f t="shared" si="18"/>
        <v>12.08</v>
      </c>
    </row>
    <row r="307" spans="32:38" ht="15" x14ac:dyDescent="0.2">
      <c r="AF307" s="56"/>
      <c r="AG307" s="30"/>
      <c r="AH307" s="31"/>
      <c r="AJ307" s="46">
        <f t="shared" si="17"/>
        <v>11.605</v>
      </c>
      <c r="AK307" s="49">
        <v>42396</v>
      </c>
      <c r="AL307" s="50">
        <f t="shared" si="18"/>
        <v>12.13</v>
      </c>
    </row>
    <row r="308" spans="32:38" ht="15" x14ac:dyDescent="0.2">
      <c r="AF308" s="56"/>
      <c r="AG308" s="30"/>
      <c r="AH308" s="31"/>
      <c r="AJ308" s="46">
        <f t="shared" si="17"/>
        <v>10.682</v>
      </c>
      <c r="AK308" s="49">
        <v>42397</v>
      </c>
      <c r="AL308" s="50">
        <f t="shared" si="18"/>
        <v>11.67</v>
      </c>
    </row>
    <row r="309" spans="32:38" ht="15" x14ac:dyDescent="0.2">
      <c r="AF309" s="56"/>
      <c r="AG309" s="30"/>
      <c r="AH309" s="31"/>
      <c r="AJ309" s="46">
        <f t="shared" si="17"/>
        <v>14.404</v>
      </c>
      <c r="AK309" s="49">
        <v>42398</v>
      </c>
      <c r="AL309" s="50">
        <f t="shared" si="18"/>
        <v>17.170000000000002</v>
      </c>
    </row>
    <row r="310" spans="32:38" x14ac:dyDescent="0.2">
      <c r="AJ310" s="46">
        <f t="shared" si="17"/>
        <v>11.138999999999999</v>
      </c>
      <c r="AK310" s="49">
        <v>42399</v>
      </c>
      <c r="AL310" s="50">
        <f t="shared" si="18"/>
        <v>11.67</v>
      </c>
    </row>
    <row r="311" spans="32:38" x14ac:dyDescent="0.2">
      <c r="AJ311" s="46" t="e">
        <f t="shared" si="17"/>
        <v>#N/A</v>
      </c>
      <c r="AK311" s="49">
        <v>42400</v>
      </c>
      <c r="AL311" s="50">
        <f t="shared" si="18"/>
        <v>11</v>
      </c>
    </row>
    <row r="312" spans="32:38" x14ac:dyDescent="0.2">
      <c r="AJ312" s="46">
        <f t="shared" si="17"/>
        <v>11.574999999999999</v>
      </c>
      <c r="AK312" s="49">
        <v>42401</v>
      </c>
      <c r="AL312" s="50">
        <f t="shared" ref="AL312:AL340" si="19">Z7</f>
        <v>11</v>
      </c>
    </row>
    <row r="313" spans="32:38" x14ac:dyDescent="0.2">
      <c r="AJ313" s="46">
        <f t="shared" si="17"/>
        <v>10.398999999999999</v>
      </c>
      <c r="AK313" s="49">
        <v>42402</v>
      </c>
      <c r="AL313" s="50">
        <f t="shared" si="19"/>
        <v>10.33</v>
      </c>
    </row>
    <row r="314" spans="32:38" x14ac:dyDescent="0.2">
      <c r="AJ314" s="46" t="e">
        <f t="shared" si="17"/>
        <v>#N/A</v>
      </c>
      <c r="AK314" s="49">
        <v>42403</v>
      </c>
      <c r="AL314" s="50">
        <f t="shared" si="19"/>
        <v>10.33</v>
      </c>
    </row>
    <row r="315" spans="32:38" x14ac:dyDescent="0.2">
      <c r="AJ315" s="46">
        <f t="shared" si="17"/>
        <v>10.297000000000001</v>
      </c>
      <c r="AK315" s="49">
        <v>42404</v>
      </c>
      <c r="AL315" s="50">
        <f t="shared" si="19"/>
        <v>10.33</v>
      </c>
    </row>
    <row r="316" spans="32:38" x14ac:dyDescent="0.2">
      <c r="AJ316" s="46">
        <f t="shared" si="17"/>
        <v>11.295</v>
      </c>
      <c r="AK316" s="49">
        <v>42405</v>
      </c>
      <c r="AL316" s="50">
        <f t="shared" si="19"/>
        <v>10.9</v>
      </c>
    </row>
    <row r="317" spans="32:38" x14ac:dyDescent="0.2">
      <c r="AJ317" s="46">
        <f t="shared" si="17"/>
        <v>12.792</v>
      </c>
      <c r="AK317" s="49">
        <v>42406</v>
      </c>
      <c r="AL317" s="50">
        <f t="shared" si="19"/>
        <v>12.65</v>
      </c>
    </row>
    <row r="318" spans="32:38" x14ac:dyDescent="0.2">
      <c r="AJ318" s="46" t="e">
        <f t="shared" si="17"/>
        <v>#N/A</v>
      </c>
      <c r="AK318" s="49">
        <v>42407</v>
      </c>
      <c r="AL318" s="50">
        <f t="shared" si="19"/>
        <v>11</v>
      </c>
    </row>
    <row r="319" spans="32:38" x14ac:dyDescent="0.2">
      <c r="AJ319" s="46">
        <f t="shared" si="17"/>
        <v>10.016999999999999</v>
      </c>
      <c r="AK319" s="49">
        <v>42408</v>
      </c>
      <c r="AL319" s="50">
        <f t="shared" si="19"/>
        <v>10.33</v>
      </c>
    </row>
    <row r="320" spans="32:38" x14ac:dyDescent="0.2">
      <c r="AJ320" s="46">
        <f t="shared" si="17"/>
        <v>8.8079999999999998</v>
      </c>
      <c r="AK320" s="49">
        <v>42409</v>
      </c>
      <c r="AL320" s="50">
        <f t="shared" si="19"/>
        <v>9.66</v>
      </c>
    </row>
    <row r="321" spans="36:38" x14ac:dyDescent="0.2">
      <c r="AJ321" s="46" t="e">
        <f t="shared" si="17"/>
        <v>#N/A</v>
      </c>
      <c r="AK321" s="49">
        <v>42410</v>
      </c>
      <c r="AL321" s="50">
        <f t="shared" si="19"/>
        <v>9.66</v>
      </c>
    </row>
    <row r="322" spans="36:38" x14ac:dyDescent="0.2">
      <c r="AJ322" s="46">
        <f t="shared" si="17"/>
        <v>8.9710000000000001</v>
      </c>
      <c r="AK322" s="49">
        <v>42411</v>
      </c>
      <c r="AL322" s="50">
        <f t="shared" si="19"/>
        <v>9.66</v>
      </c>
    </row>
    <row r="323" spans="36:38" x14ac:dyDescent="0.2">
      <c r="AJ323" s="46">
        <f t="shared" si="17"/>
        <v>8.0939999999999994</v>
      </c>
      <c r="AK323" s="49">
        <v>42412</v>
      </c>
      <c r="AL323" s="50">
        <f t="shared" si="19"/>
        <v>9.4</v>
      </c>
    </row>
    <row r="324" spans="36:38" x14ac:dyDescent="0.2">
      <c r="AJ324" s="46">
        <f t="shared" si="17"/>
        <v>10.289</v>
      </c>
      <c r="AK324" s="49">
        <v>42413</v>
      </c>
      <c r="AL324" s="50">
        <f t="shared" si="19"/>
        <v>10.33</v>
      </c>
    </row>
    <row r="325" spans="36:38" x14ac:dyDescent="0.2">
      <c r="AJ325" s="46" t="e">
        <f t="shared" si="17"/>
        <v>#N/A</v>
      </c>
      <c r="AK325" s="49">
        <v>42414</v>
      </c>
      <c r="AL325" s="50">
        <f t="shared" si="19"/>
        <v>9.66</v>
      </c>
    </row>
    <row r="326" spans="36:38" x14ac:dyDescent="0.2">
      <c r="AJ326" s="46">
        <f t="shared" si="17"/>
        <v>9.2970000000000006</v>
      </c>
      <c r="AK326" s="49">
        <v>42415</v>
      </c>
      <c r="AL326" s="50">
        <f t="shared" si="19"/>
        <v>8.99</v>
      </c>
    </row>
    <row r="327" spans="36:38" x14ac:dyDescent="0.2">
      <c r="AJ327" s="46">
        <f t="shared" ref="AJ327:AJ371" si="20">VLOOKUP(AK327,AF:AH,3,FALSE)</f>
        <v>8.2530000000000001</v>
      </c>
      <c r="AK327" s="49">
        <v>42416</v>
      </c>
      <c r="AL327" s="50">
        <f t="shared" si="19"/>
        <v>8.32</v>
      </c>
    </row>
    <row r="328" spans="36:38" x14ac:dyDescent="0.2">
      <c r="AJ328" s="46" t="e">
        <f t="shared" si="20"/>
        <v>#N/A</v>
      </c>
      <c r="AK328" s="49">
        <v>42417</v>
      </c>
      <c r="AL328" s="50">
        <f t="shared" si="19"/>
        <v>8.32</v>
      </c>
    </row>
    <row r="329" spans="36:38" x14ac:dyDescent="0.2">
      <c r="AJ329" s="46">
        <f t="shared" si="20"/>
        <v>7.452</v>
      </c>
      <c r="AK329" s="49">
        <v>42418</v>
      </c>
      <c r="AL329" s="50">
        <f t="shared" si="19"/>
        <v>7.65</v>
      </c>
    </row>
    <row r="330" spans="36:38" x14ac:dyDescent="0.2">
      <c r="AJ330" s="46">
        <f t="shared" si="20"/>
        <v>7.516</v>
      </c>
      <c r="AK330" s="49">
        <v>42419</v>
      </c>
      <c r="AL330" s="50">
        <f t="shared" si="19"/>
        <v>8.01</v>
      </c>
    </row>
    <row r="331" spans="36:38" x14ac:dyDescent="0.2">
      <c r="AJ331" s="46">
        <f t="shared" si="20"/>
        <v>8.4139999999999997</v>
      </c>
      <c r="AK331" s="49">
        <v>42420</v>
      </c>
      <c r="AL331" s="50">
        <f t="shared" si="19"/>
        <v>8.32</v>
      </c>
    </row>
    <row r="332" spans="36:38" x14ac:dyDescent="0.2">
      <c r="AJ332" s="46" t="e">
        <f t="shared" si="20"/>
        <v>#N/A</v>
      </c>
      <c r="AK332" s="49">
        <v>42421</v>
      </c>
      <c r="AL332" s="50">
        <f t="shared" si="19"/>
        <v>7.65</v>
      </c>
    </row>
    <row r="333" spans="36:38" x14ac:dyDescent="0.2">
      <c r="AJ333" s="46" t="e">
        <f t="shared" si="20"/>
        <v>#N/A</v>
      </c>
      <c r="AK333" s="49">
        <v>42422</v>
      </c>
      <c r="AL333" s="50">
        <f t="shared" si="19"/>
        <v>6.98</v>
      </c>
    </row>
    <row r="334" spans="36:38" x14ac:dyDescent="0.2">
      <c r="AJ334" s="46">
        <f t="shared" si="20"/>
        <v>7.0359999999999996</v>
      </c>
      <c r="AK334" s="49">
        <v>42423</v>
      </c>
      <c r="AL334" s="50">
        <f t="shared" si="19"/>
        <v>6.98</v>
      </c>
    </row>
    <row r="335" spans="36:38" x14ac:dyDescent="0.2">
      <c r="AJ335" s="46">
        <f t="shared" si="20"/>
        <v>7.077</v>
      </c>
      <c r="AK335" s="49">
        <v>42424</v>
      </c>
      <c r="AL335" s="50">
        <f t="shared" si="19"/>
        <v>6.98</v>
      </c>
    </row>
    <row r="336" spans="36:38" x14ac:dyDescent="0.2">
      <c r="AJ336" s="46">
        <f t="shared" si="20"/>
        <v>6.63</v>
      </c>
      <c r="AK336" s="49">
        <v>42425</v>
      </c>
      <c r="AL336" s="50">
        <f t="shared" si="19"/>
        <v>6.98</v>
      </c>
    </row>
    <row r="337" spans="36:38" x14ac:dyDescent="0.2">
      <c r="AJ337" s="46">
        <f t="shared" si="20"/>
        <v>6.5519999999999996</v>
      </c>
      <c r="AK337" s="49">
        <v>42426</v>
      </c>
      <c r="AL337" s="50">
        <f t="shared" si="19"/>
        <v>6.98</v>
      </c>
    </row>
    <row r="338" spans="36:38" x14ac:dyDescent="0.2">
      <c r="AJ338" s="46">
        <f t="shared" si="20"/>
        <v>6.8879999999999999</v>
      </c>
      <c r="AK338" s="49">
        <v>42427</v>
      </c>
      <c r="AL338" s="50">
        <f t="shared" si="19"/>
        <v>6.98</v>
      </c>
    </row>
    <row r="339" spans="36:38" x14ac:dyDescent="0.2">
      <c r="AJ339" s="46">
        <f t="shared" si="20"/>
        <v>8.0640000000000001</v>
      </c>
      <c r="AK339" s="49">
        <v>42428</v>
      </c>
      <c r="AL339" s="50">
        <f t="shared" si="19"/>
        <v>7.03</v>
      </c>
    </row>
    <row r="340" spans="36:38" x14ac:dyDescent="0.2">
      <c r="AJ340" s="46">
        <f t="shared" si="20"/>
        <v>7.2670000000000003</v>
      </c>
      <c r="AK340" s="49">
        <v>42429</v>
      </c>
      <c r="AL340" s="50">
        <f t="shared" si="19"/>
        <v>6.98</v>
      </c>
    </row>
    <row r="341" spans="36:38" x14ac:dyDescent="0.2">
      <c r="AJ341" s="46" t="e">
        <f t="shared" si="20"/>
        <v>#N/A</v>
      </c>
      <c r="AK341" s="49">
        <v>42430</v>
      </c>
      <c r="AL341" s="50">
        <f t="shared" ref="AL341:AL371" si="21">AA7</f>
        <v>6.98</v>
      </c>
    </row>
    <row r="342" spans="36:38" x14ac:dyDescent="0.2">
      <c r="AJ342" s="46">
        <f t="shared" si="20"/>
        <v>6.4489999999999998</v>
      </c>
      <c r="AK342" s="49">
        <v>42431</v>
      </c>
      <c r="AL342" s="50">
        <f t="shared" si="21"/>
        <v>6.48</v>
      </c>
    </row>
    <row r="343" spans="36:38" x14ac:dyDescent="0.2">
      <c r="AJ343" s="46">
        <f t="shared" si="20"/>
        <v>6.2389999999999999</v>
      </c>
      <c r="AK343" s="49">
        <v>42432</v>
      </c>
      <c r="AL343" s="50">
        <f t="shared" si="21"/>
        <v>6.48</v>
      </c>
    </row>
    <row r="344" spans="36:38" x14ac:dyDescent="0.2">
      <c r="AJ344" s="46">
        <f t="shared" si="20"/>
        <v>5.6589999999999998</v>
      </c>
      <c r="AK344" s="49">
        <v>42433</v>
      </c>
      <c r="AL344" s="50">
        <f t="shared" si="21"/>
        <v>5.99</v>
      </c>
    </row>
    <row r="345" spans="36:38" x14ac:dyDescent="0.2">
      <c r="AJ345" s="46" t="e">
        <f t="shared" si="20"/>
        <v>#N/A</v>
      </c>
      <c r="AK345" s="49">
        <v>42434</v>
      </c>
      <c r="AL345" s="50">
        <f t="shared" si="21"/>
        <v>5.99</v>
      </c>
    </row>
    <row r="346" spans="36:38" x14ac:dyDescent="0.2">
      <c r="AJ346" s="46" t="e">
        <f t="shared" si="20"/>
        <v>#N/A</v>
      </c>
      <c r="AK346" s="49">
        <v>42435</v>
      </c>
      <c r="AL346" s="50">
        <f t="shared" si="21"/>
        <v>5.99</v>
      </c>
    </row>
    <row r="347" spans="36:38" x14ac:dyDescent="0.2">
      <c r="AJ347" s="46">
        <f t="shared" si="20"/>
        <v>5.7130000000000001</v>
      </c>
      <c r="AK347" s="49">
        <v>42436</v>
      </c>
      <c r="AL347" s="50">
        <f t="shared" si="21"/>
        <v>5.99</v>
      </c>
    </row>
    <row r="348" spans="36:38" x14ac:dyDescent="0.2">
      <c r="AJ348" s="46">
        <f t="shared" si="20"/>
        <v>5.57</v>
      </c>
      <c r="AK348" s="49">
        <v>42437</v>
      </c>
      <c r="AL348" s="50">
        <f t="shared" si="21"/>
        <v>5.99</v>
      </c>
    </row>
    <row r="349" spans="36:38" x14ac:dyDescent="0.2">
      <c r="AJ349" s="46">
        <f t="shared" si="20"/>
        <v>5.1909999999999998</v>
      </c>
      <c r="AK349" s="49">
        <v>42438</v>
      </c>
      <c r="AL349" s="50">
        <f t="shared" si="21"/>
        <v>5.61</v>
      </c>
    </row>
    <row r="350" spans="36:38" x14ac:dyDescent="0.2">
      <c r="AJ350" s="46" t="e">
        <f t="shared" si="20"/>
        <v>#N/A</v>
      </c>
      <c r="AK350" s="49">
        <v>42439</v>
      </c>
      <c r="AL350" s="50">
        <f t="shared" si="21"/>
        <v>5.49</v>
      </c>
    </row>
    <row r="351" spans="36:38" x14ac:dyDescent="0.2">
      <c r="AJ351" s="46">
        <f t="shared" si="20"/>
        <v>5.0579999999999998</v>
      </c>
      <c r="AK351" s="49">
        <v>42440</v>
      </c>
      <c r="AL351" s="50">
        <f t="shared" si="21"/>
        <v>5.49</v>
      </c>
    </row>
    <row r="352" spans="36:38" x14ac:dyDescent="0.2">
      <c r="AJ352" s="46">
        <f t="shared" si="20"/>
        <v>4.8470000000000004</v>
      </c>
      <c r="AK352" s="49">
        <v>42441</v>
      </c>
      <c r="AL352" s="50">
        <f t="shared" si="21"/>
        <v>5.49</v>
      </c>
    </row>
    <row r="353" spans="36:38" x14ac:dyDescent="0.2">
      <c r="AJ353" s="46" t="e">
        <f t="shared" si="20"/>
        <v>#N/A</v>
      </c>
      <c r="AK353" s="49">
        <v>42442</v>
      </c>
      <c r="AL353" s="50">
        <f t="shared" si="21"/>
        <v>5</v>
      </c>
    </row>
    <row r="354" spans="36:38" x14ac:dyDescent="0.2">
      <c r="AJ354" s="46">
        <f t="shared" si="20"/>
        <v>4.8719999999999999</v>
      </c>
      <c r="AK354" s="49">
        <v>42443</v>
      </c>
      <c r="AL354" s="50">
        <f t="shared" si="21"/>
        <v>5</v>
      </c>
    </row>
    <row r="355" spans="36:38" x14ac:dyDescent="0.2">
      <c r="AJ355" s="46">
        <f t="shared" si="20"/>
        <v>4.6890000000000001</v>
      </c>
      <c r="AK355" s="49">
        <v>42444</v>
      </c>
      <c r="AL355" s="50">
        <f t="shared" si="21"/>
        <v>5</v>
      </c>
    </row>
    <row r="356" spans="36:38" x14ac:dyDescent="0.2">
      <c r="AJ356" s="46">
        <f t="shared" si="20"/>
        <v>4.5839999999999996</v>
      </c>
      <c r="AK356" s="49">
        <v>42445</v>
      </c>
      <c r="AL356" s="50">
        <f t="shared" si="21"/>
        <v>5</v>
      </c>
    </row>
    <row r="357" spans="36:38" x14ac:dyDescent="0.2">
      <c r="AJ357" s="46">
        <f t="shared" si="20"/>
        <v>4.1609999999999996</v>
      </c>
      <c r="AK357" s="49">
        <v>42446</v>
      </c>
      <c r="AL357" s="50">
        <f t="shared" si="21"/>
        <v>4.5</v>
      </c>
    </row>
    <row r="358" spans="36:38" x14ac:dyDescent="0.2">
      <c r="AJ358" s="46">
        <f t="shared" si="20"/>
        <v>4.0830000000000002</v>
      </c>
      <c r="AK358" s="49">
        <v>42447</v>
      </c>
      <c r="AL358" s="50">
        <f t="shared" si="21"/>
        <v>4.5</v>
      </c>
    </row>
    <row r="359" spans="36:38" x14ac:dyDescent="0.2">
      <c r="AJ359" s="46" t="e">
        <f t="shared" si="20"/>
        <v>#N/A</v>
      </c>
      <c r="AK359" s="49">
        <v>42448</v>
      </c>
      <c r="AL359" s="50">
        <f t="shared" si="21"/>
        <v>4.5</v>
      </c>
    </row>
    <row r="360" spans="36:38" x14ac:dyDescent="0.2">
      <c r="AJ360" s="46" t="e">
        <f t="shared" si="20"/>
        <v>#N/A</v>
      </c>
      <c r="AK360" s="49">
        <v>42449</v>
      </c>
      <c r="AL360" s="50">
        <f t="shared" si="21"/>
        <v>4.01</v>
      </c>
    </row>
    <row r="361" spans="36:38" x14ac:dyDescent="0.2">
      <c r="AJ361" s="46">
        <f t="shared" si="20"/>
        <v>4.141</v>
      </c>
      <c r="AK361" s="49">
        <v>42450</v>
      </c>
      <c r="AL361" s="50">
        <f t="shared" si="21"/>
        <v>4.01</v>
      </c>
    </row>
    <row r="362" spans="36:38" x14ac:dyDescent="0.2">
      <c r="AJ362" s="46">
        <f t="shared" si="20"/>
        <v>4.1310000000000002</v>
      </c>
      <c r="AK362" s="49">
        <v>42451</v>
      </c>
      <c r="AL362" s="50">
        <f t="shared" si="21"/>
        <v>4.01</v>
      </c>
    </row>
    <row r="363" spans="36:38" x14ac:dyDescent="0.2">
      <c r="AJ363" s="46">
        <f t="shared" si="20"/>
        <v>3.8380000000000001</v>
      </c>
      <c r="AK363" s="49">
        <v>42452</v>
      </c>
      <c r="AL363" s="50">
        <f t="shared" si="21"/>
        <v>4.01</v>
      </c>
    </row>
    <row r="364" spans="36:38" x14ac:dyDescent="0.2">
      <c r="AJ364" s="46" t="e">
        <f t="shared" si="20"/>
        <v>#N/A</v>
      </c>
      <c r="AK364" s="49">
        <v>42453</v>
      </c>
      <c r="AL364" s="50">
        <f t="shared" si="21"/>
        <v>3.51</v>
      </c>
    </row>
    <row r="365" spans="36:38" x14ac:dyDescent="0.2">
      <c r="AJ365" s="46">
        <f t="shared" si="20"/>
        <v>3.7130000000000001</v>
      </c>
      <c r="AK365" s="49">
        <v>42454</v>
      </c>
      <c r="AL365" s="50">
        <f t="shared" si="21"/>
        <v>3.51</v>
      </c>
    </row>
    <row r="366" spans="36:38" x14ac:dyDescent="0.2">
      <c r="AJ366" s="46">
        <f t="shared" si="20"/>
        <v>3.5649999999999999</v>
      </c>
      <c r="AK366" s="49">
        <v>42455</v>
      </c>
      <c r="AL366" s="50">
        <f t="shared" si="21"/>
        <v>3.51</v>
      </c>
    </row>
    <row r="367" spans="36:38" x14ac:dyDescent="0.2">
      <c r="AJ367" s="46" t="e">
        <f t="shared" si="20"/>
        <v>#N/A</v>
      </c>
      <c r="AK367" s="49">
        <v>42456</v>
      </c>
      <c r="AL367" s="50">
        <f t="shared" si="21"/>
        <v>3.51</v>
      </c>
    </row>
    <row r="368" spans="36:38" x14ac:dyDescent="0.2">
      <c r="AJ368" s="46">
        <f t="shared" si="20"/>
        <v>3.4969999999999999</v>
      </c>
      <c r="AK368" s="49">
        <v>42457</v>
      </c>
      <c r="AL368" s="50">
        <f t="shared" si="21"/>
        <v>3.51</v>
      </c>
    </row>
    <row r="369" spans="36:38" x14ac:dyDescent="0.2">
      <c r="AJ369" s="46">
        <f t="shared" si="20"/>
        <v>3.3820000000000001</v>
      </c>
      <c r="AK369" s="49">
        <v>42458</v>
      </c>
      <c r="AL369" s="50">
        <f t="shared" si="21"/>
        <v>3.51</v>
      </c>
    </row>
    <row r="370" spans="36:38" x14ac:dyDescent="0.2">
      <c r="AJ370" s="46">
        <f t="shared" si="20"/>
        <v>3.0470000000000002</v>
      </c>
      <c r="AK370" s="49">
        <v>42459</v>
      </c>
      <c r="AL370" s="50">
        <f t="shared" si="21"/>
        <v>3.02</v>
      </c>
    </row>
    <row r="371" spans="36:38" x14ac:dyDescent="0.2">
      <c r="AJ371" s="46">
        <f t="shared" si="20"/>
        <v>3.0070000000000001</v>
      </c>
      <c r="AK371" s="49">
        <v>42460</v>
      </c>
      <c r="AL371" s="50">
        <f t="shared" si="21"/>
        <v>3.02</v>
      </c>
    </row>
  </sheetData>
  <mergeCells count="6">
    <mergeCell ref="A1:M1"/>
    <mergeCell ref="O1:AA1"/>
    <mergeCell ref="A2:M2"/>
    <mergeCell ref="O2:AA2"/>
    <mergeCell ref="A3:M3"/>
    <mergeCell ref="O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curve</vt:lpstr>
      <vt:lpstr>compare_curve</vt:lpstr>
      <vt:lpstr>2015_power</vt:lpstr>
      <vt:lpstr>Check</vt:lpstr>
      <vt:lpstr>compare_curve!Print_Area</vt:lpstr>
      <vt:lpstr>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2019-11-20T03:09:27Z</dcterms:modified>
</cp:coreProperties>
</file>